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80" yWindow="-20" windowWidth="23480" windowHeight="14560"/>
  </bookViews>
  <sheets>
    <sheet name="Rolled Up Budget" sheetId="1" r:id="rId1"/>
    <sheet name="Detailed Budget" sheetId="2" r:id="rId2"/>
  </sheets>
  <definedNames>
    <definedName name="ixRange87">#REF!</definedName>
    <definedName name="NvsASD">"V2004-12-31"</definedName>
    <definedName name="NvsAutoDrillOk">"VN"</definedName>
    <definedName name="NvsDrillHyperLink" localSheetId="0">"http://192.168.7.56/psc/p84foxy/?ICType=Panel&amp;target=main&amp;menu=REPORT_BOOKS&amp;market=GBL&amp;panelGroupName=IC_RUN_DRILLDOWN&amp;Action=A&amp;SERVERNAME=_xFFFF__xFFFF_駀Ǜ_x0012_⚔_xFFFF__xFFFF_&amp;NVS_INSTANCE=0_0"</definedName>
    <definedName name="NvsElapsedTime">0.000127314815472346</definedName>
    <definedName name="NvsEndTime">38091.4458912037</definedName>
    <definedName name="NvsInstLang">"VENG"</definedName>
    <definedName name="NvsInstSpec">"%,FDEPTID,V3220"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"V1990-01-01"</definedName>
    <definedName name="NvsPanelSetid">"VOXYGN"</definedName>
    <definedName name="NvsReqBU">"VOXMD1"</definedName>
    <definedName name="NvsReqBUOnly">"VN"</definedName>
    <definedName name="NvsSheetType" localSheetId="0">"M"</definedName>
    <definedName name="NvsTransLed">"VN"</definedName>
    <definedName name="NvsTreeASD">"V2002-01-01"</definedName>
    <definedName name="NvsValTbl.ACCOUNT">"GL_ACCOUNT_TBL"</definedName>
    <definedName name="NvsValTbl.PROJECT_ID">"PROJECT_VW"</definedName>
    <definedName name="NvsValTbl.SCENARIO">"SCENARIO_ALL_VW"</definedName>
    <definedName name="_xlnm.Print_Area" localSheetId="1">'Detailed Budget'!$B$2:$S$387</definedName>
    <definedName name="_xlnm.Print_Area" localSheetId="0">'Rolled Up Budget'!$A$1:$T$85</definedName>
    <definedName name="_xlnm.Print_Titles" localSheetId="1">'Detailed Budget'!$2:$12</definedName>
    <definedName name="_xlnm.Print_Titles" localSheetId="0">'Rolled Up Budget'!$11:$12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9" i="2"/>
  <c r="D19"/>
  <c r="E19"/>
  <c r="F19"/>
  <c r="G19"/>
  <c r="H19"/>
  <c r="I19"/>
  <c r="J19"/>
  <c r="K19"/>
  <c r="L19"/>
  <c r="M19"/>
  <c r="N19"/>
  <c r="O19"/>
  <c r="P19"/>
  <c r="R19"/>
  <c r="Q13"/>
  <c r="D13"/>
  <c r="E13"/>
  <c r="F13"/>
  <c r="G13"/>
  <c r="H13"/>
  <c r="I13"/>
  <c r="J13"/>
  <c r="K13"/>
  <c r="L13"/>
  <c r="M13"/>
  <c r="N13"/>
  <c r="O13"/>
  <c r="P13"/>
  <c r="R13"/>
  <c r="P17"/>
  <c r="P16"/>
  <c r="P15"/>
  <c r="P14"/>
  <c r="P23"/>
  <c r="P22"/>
  <c r="P21"/>
  <c r="P20"/>
  <c r="P30"/>
  <c r="P29"/>
  <c r="P28"/>
  <c r="P41"/>
  <c r="P40"/>
  <c r="P39"/>
  <c r="P38"/>
  <c r="P37"/>
  <c r="P36"/>
  <c r="P35"/>
  <c r="P34"/>
  <c r="P33"/>
  <c r="P53"/>
  <c r="P52"/>
  <c r="P51"/>
  <c r="P49"/>
  <c r="P48"/>
  <c r="P47"/>
  <c r="P46"/>
  <c r="P64"/>
  <c r="P62"/>
  <c r="P61"/>
  <c r="P60"/>
  <c r="P59"/>
  <c r="P58"/>
  <c r="P90"/>
  <c r="P86"/>
  <c r="P85"/>
  <c r="P84"/>
  <c r="P96"/>
  <c r="P102"/>
  <c r="P119"/>
  <c r="P131"/>
  <c r="P152"/>
  <c r="P159"/>
  <c r="P193"/>
  <c r="P216"/>
  <c r="P215"/>
  <c r="P214"/>
  <c r="P213"/>
  <c r="P234"/>
  <c r="P277"/>
  <c r="P276"/>
  <c r="P275"/>
  <c r="P354"/>
  <c r="P353"/>
  <c r="P335"/>
  <c r="P386"/>
  <c r="P387"/>
  <c r="O352"/>
  <c r="N352"/>
  <c r="M352"/>
  <c r="L352"/>
  <c r="K352"/>
  <c r="J352"/>
  <c r="E352"/>
  <c r="D352"/>
  <c r="I296"/>
  <c r="O219"/>
  <c r="N219"/>
  <c r="M219"/>
  <c r="L219"/>
  <c r="K219"/>
  <c r="J219"/>
  <c r="I219"/>
  <c r="H219"/>
  <c r="G219"/>
  <c r="F219"/>
  <c r="E219"/>
  <c r="D219"/>
  <c r="I172"/>
  <c r="I148"/>
  <c r="O27"/>
  <c r="N27"/>
  <c r="M27"/>
  <c r="L27"/>
  <c r="K27"/>
  <c r="J27"/>
  <c r="I27"/>
  <c r="H27"/>
  <c r="G27"/>
  <c r="F27"/>
  <c r="E27"/>
  <c r="D27"/>
  <c r="E340"/>
  <c r="D340"/>
  <c r="O333"/>
  <c r="N333"/>
  <c r="M333"/>
  <c r="L333"/>
  <c r="K333"/>
  <c r="J333"/>
  <c r="I333"/>
  <c r="H333"/>
  <c r="G333"/>
  <c r="F333"/>
  <c r="E333"/>
  <c r="D333"/>
  <c r="O305"/>
  <c r="N305"/>
  <c r="M305"/>
  <c r="L305"/>
  <c r="K305"/>
  <c r="J305"/>
  <c r="I305"/>
  <c r="H305"/>
  <c r="G305"/>
  <c r="F305"/>
  <c r="E305"/>
  <c r="D305"/>
  <c r="O274"/>
  <c r="N274"/>
  <c r="M274"/>
  <c r="L274"/>
  <c r="K274"/>
  <c r="J274"/>
  <c r="I274"/>
  <c r="H274"/>
  <c r="G274"/>
  <c r="F274"/>
  <c r="E274"/>
  <c r="D274"/>
  <c r="R59"/>
  <c r="Q367"/>
  <c r="Q364"/>
  <c r="Q361"/>
  <c r="Q359"/>
  <c r="Q357"/>
  <c r="Q352"/>
  <c r="Q350"/>
  <c r="Q345"/>
  <c r="Q340"/>
  <c r="Q337"/>
  <c r="Q333"/>
  <c r="Q330"/>
  <c r="Q323"/>
  <c r="Q320"/>
  <c r="Q305"/>
  <c r="Q296"/>
  <c r="Q287"/>
  <c r="Q282"/>
  <c r="Q279"/>
  <c r="Q274"/>
  <c r="Q272"/>
  <c r="Q241"/>
  <c r="Q232"/>
  <c r="Q229"/>
  <c r="Q224"/>
  <c r="Q219"/>
  <c r="Q212"/>
  <c r="Q208"/>
  <c r="Q206"/>
  <c r="Q199"/>
  <c r="Q197"/>
  <c r="Q183"/>
  <c r="Q180"/>
  <c r="Q172"/>
  <c r="Q164"/>
  <c r="Q155"/>
  <c r="Q148"/>
  <c r="Q145"/>
  <c r="Q137"/>
  <c r="Q126"/>
  <c r="Q123"/>
  <c r="Q117"/>
  <c r="Q114"/>
  <c r="Q112"/>
  <c r="Q109"/>
  <c r="Q106"/>
  <c r="Q93"/>
  <c r="Q82"/>
  <c r="Q80"/>
  <c r="Q78"/>
  <c r="Q76"/>
  <c r="Q74"/>
  <c r="Q72"/>
  <c r="Q70"/>
  <c r="Q68"/>
  <c r="Q56"/>
  <c r="Q44"/>
  <c r="Q32"/>
  <c r="Q27"/>
  <c r="Q25"/>
  <c r="O82"/>
  <c r="L56"/>
  <c r="I32"/>
  <c r="I93"/>
  <c r="D123"/>
  <c r="E123"/>
  <c r="F123"/>
  <c r="G123"/>
  <c r="H123"/>
  <c r="I123"/>
  <c r="J123"/>
  <c r="K123"/>
  <c r="L123"/>
  <c r="M123"/>
  <c r="N123"/>
  <c r="O123"/>
  <c r="P123"/>
  <c r="I126"/>
  <c r="I137"/>
  <c r="H172"/>
  <c r="I282"/>
  <c r="I287"/>
  <c r="I323"/>
  <c r="I340"/>
  <c r="I345"/>
  <c r="I352"/>
  <c r="E367"/>
  <c r="F367"/>
  <c r="G367"/>
  <c r="H367"/>
  <c r="I367"/>
  <c r="J367"/>
  <c r="K367"/>
  <c r="L367"/>
  <c r="M367"/>
  <c r="N367"/>
  <c r="O367"/>
  <c r="I241"/>
  <c r="I232"/>
  <c r="I224"/>
  <c r="L212"/>
  <c r="M212"/>
  <c r="N212"/>
  <c r="O212"/>
  <c r="I183"/>
  <c r="I155"/>
  <c r="I82"/>
  <c r="D367"/>
  <c r="F352"/>
  <c r="G352"/>
  <c r="H352"/>
  <c r="D345"/>
  <c r="E345"/>
  <c r="F345"/>
  <c r="G345"/>
  <c r="H345"/>
  <c r="J345"/>
  <c r="K345"/>
  <c r="L345"/>
  <c r="M345"/>
  <c r="N345"/>
  <c r="O345"/>
  <c r="F340"/>
  <c r="G340"/>
  <c r="H340"/>
  <c r="J340"/>
  <c r="K340"/>
  <c r="L340"/>
  <c r="M340"/>
  <c r="N340"/>
  <c r="O340"/>
  <c r="D323"/>
  <c r="E323"/>
  <c r="F323"/>
  <c r="G323"/>
  <c r="H323"/>
  <c r="J323"/>
  <c r="K323"/>
  <c r="L323"/>
  <c r="M323"/>
  <c r="N323"/>
  <c r="O323"/>
  <c r="D296"/>
  <c r="E296"/>
  <c r="F296"/>
  <c r="G296"/>
  <c r="H296"/>
  <c r="J296"/>
  <c r="K296"/>
  <c r="L296"/>
  <c r="M296"/>
  <c r="N296"/>
  <c r="O296"/>
  <c r="D287"/>
  <c r="E287"/>
  <c r="F287"/>
  <c r="G287"/>
  <c r="H287"/>
  <c r="J287"/>
  <c r="K287"/>
  <c r="L287"/>
  <c r="M287"/>
  <c r="N287"/>
  <c r="O287"/>
  <c r="D282"/>
  <c r="E282"/>
  <c r="F282"/>
  <c r="G282"/>
  <c r="H282"/>
  <c r="J282"/>
  <c r="K282"/>
  <c r="L282"/>
  <c r="M282"/>
  <c r="N282"/>
  <c r="O282"/>
  <c r="D241"/>
  <c r="E241"/>
  <c r="F241"/>
  <c r="G241"/>
  <c r="H241"/>
  <c r="J241"/>
  <c r="K241"/>
  <c r="L241"/>
  <c r="M241"/>
  <c r="N241"/>
  <c r="O241"/>
  <c r="D232"/>
  <c r="E232"/>
  <c r="F232"/>
  <c r="G232"/>
  <c r="H232"/>
  <c r="J232"/>
  <c r="K232"/>
  <c r="L232"/>
  <c r="M232"/>
  <c r="N232"/>
  <c r="O232"/>
  <c r="D224"/>
  <c r="E224"/>
  <c r="F224"/>
  <c r="G224"/>
  <c r="H224"/>
  <c r="J224"/>
  <c r="K224"/>
  <c r="L224"/>
  <c r="M224"/>
  <c r="N224"/>
  <c r="O224"/>
  <c r="D212"/>
  <c r="E212"/>
  <c r="F212"/>
  <c r="G212"/>
  <c r="H212"/>
  <c r="I212"/>
  <c r="J212"/>
  <c r="K212"/>
  <c r="D208"/>
  <c r="E208"/>
  <c r="F208"/>
  <c r="G208"/>
  <c r="H208"/>
  <c r="J208"/>
  <c r="K208"/>
  <c r="L208"/>
  <c r="M208"/>
  <c r="N208"/>
  <c r="O208"/>
  <c r="D199"/>
  <c r="E199"/>
  <c r="F199"/>
  <c r="G199"/>
  <c r="H199"/>
  <c r="I199"/>
  <c r="J199"/>
  <c r="K199"/>
  <c r="L199"/>
  <c r="M199"/>
  <c r="N199"/>
  <c r="O199"/>
  <c r="D183"/>
  <c r="E183"/>
  <c r="F183"/>
  <c r="G183"/>
  <c r="H183"/>
  <c r="J183"/>
  <c r="K183"/>
  <c r="L183"/>
  <c r="M183"/>
  <c r="N183"/>
  <c r="O183"/>
  <c r="D180"/>
  <c r="E180"/>
  <c r="F180"/>
  <c r="G180"/>
  <c r="H180"/>
  <c r="J180"/>
  <c r="K180"/>
  <c r="L180"/>
  <c r="M180"/>
  <c r="N180"/>
  <c r="O180"/>
  <c r="D172"/>
  <c r="E172"/>
  <c r="F172"/>
  <c r="G172"/>
  <c r="J172"/>
  <c r="K172"/>
  <c r="L172"/>
  <c r="M172"/>
  <c r="N172"/>
  <c r="O172"/>
  <c r="D155"/>
  <c r="E155"/>
  <c r="F155"/>
  <c r="G155"/>
  <c r="H155"/>
  <c r="J155"/>
  <c r="K155"/>
  <c r="L155"/>
  <c r="M155"/>
  <c r="N155"/>
  <c r="O155"/>
  <c r="D148"/>
  <c r="E148"/>
  <c r="F148"/>
  <c r="G148"/>
  <c r="H148"/>
  <c r="J148"/>
  <c r="K148"/>
  <c r="L148"/>
  <c r="M148"/>
  <c r="N148"/>
  <c r="O148"/>
  <c r="D137"/>
  <c r="E137"/>
  <c r="F137"/>
  <c r="G137"/>
  <c r="H137"/>
  <c r="J137"/>
  <c r="K137"/>
  <c r="L137"/>
  <c r="M137"/>
  <c r="N137"/>
  <c r="O137"/>
  <c r="D126"/>
  <c r="E126"/>
  <c r="F126"/>
  <c r="G126"/>
  <c r="H126"/>
  <c r="J126"/>
  <c r="K126"/>
  <c r="L126"/>
  <c r="M126"/>
  <c r="N126"/>
  <c r="O126"/>
  <c r="D117"/>
  <c r="E117"/>
  <c r="F117"/>
  <c r="G117"/>
  <c r="H117"/>
  <c r="I117"/>
  <c r="J117"/>
  <c r="K117"/>
  <c r="L117"/>
  <c r="M117"/>
  <c r="N117"/>
  <c r="O117"/>
  <c r="D93"/>
  <c r="E93"/>
  <c r="F93"/>
  <c r="G93"/>
  <c r="H93"/>
  <c r="J93"/>
  <c r="K93"/>
  <c r="L93"/>
  <c r="M93"/>
  <c r="N93"/>
  <c r="O93"/>
  <c r="G82"/>
  <c r="H82"/>
  <c r="J82"/>
  <c r="K82"/>
  <c r="L82"/>
  <c r="M82"/>
  <c r="N82"/>
  <c r="D82"/>
  <c r="E82"/>
  <c r="F82"/>
  <c r="D56"/>
  <c r="E56"/>
  <c r="F56"/>
  <c r="G56"/>
  <c r="H56"/>
  <c r="I56"/>
  <c r="J56"/>
  <c r="K56"/>
  <c r="M56"/>
  <c r="N56"/>
  <c r="O56"/>
  <c r="D44"/>
  <c r="E44"/>
  <c r="F44"/>
  <c r="G44"/>
  <c r="H44"/>
  <c r="I44"/>
  <c r="J44"/>
  <c r="K44"/>
  <c r="L44"/>
  <c r="M44"/>
  <c r="N44"/>
  <c r="O44"/>
  <c r="D32"/>
  <c r="E32"/>
  <c r="F32"/>
  <c r="G32"/>
  <c r="H32"/>
  <c r="J32"/>
  <c r="K32"/>
  <c r="L32"/>
  <c r="M32"/>
  <c r="N32"/>
  <c r="O32"/>
  <c r="P66"/>
  <c r="R66"/>
  <c r="P65"/>
  <c r="R65"/>
  <c r="R64"/>
  <c r="P63"/>
  <c r="R63"/>
  <c r="R62"/>
  <c r="R61"/>
  <c r="R60"/>
  <c r="R58"/>
  <c r="P57"/>
  <c r="R57"/>
  <c r="R362"/>
  <c r="P210"/>
  <c r="R210"/>
  <c r="P209"/>
  <c r="R209"/>
  <c r="P220"/>
  <c r="R220"/>
  <c r="P222"/>
  <c r="R222"/>
  <c r="P221"/>
  <c r="R221"/>
  <c r="P227"/>
  <c r="R227"/>
  <c r="P226"/>
  <c r="R226"/>
  <c r="P225"/>
  <c r="R225"/>
  <c r="P239"/>
  <c r="R239"/>
  <c r="P238"/>
  <c r="R238"/>
  <c r="P237"/>
  <c r="R237"/>
  <c r="P236"/>
  <c r="R236"/>
  <c r="P235"/>
  <c r="R235"/>
  <c r="R234"/>
  <c r="P233"/>
  <c r="R233"/>
  <c r="P270"/>
  <c r="R270"/>
  <c r="P269"/>
  <c r="R269"/>
  <c r="P268"/>
  <c r="R268"/>
  <c r="P267"/>
  <c r="R267"/>
  <c r="P266"/>
  <c r="R266"/>
  <c r="P265"/>
  <c r="R265"/>
  <c r="P264"/>
  <c r="R264"/>
  <c r="P263"/>
  <c r="R263"/>
  <c r="P262"/>
  <c r="R262"/>
  <c r="P261"/>
  <c r="R261"/>
  <c r="P260"/>
  <c r="R260"/>
  <c r="P259"/>
  <c r="R259"/>
  <c r="P258"/>
  <c r="R258"/>
  <c r="P257"/>
  <c r="R257"/>
  <c r="P256"/>
  <c r="R256"/>
  <c r="P255"/>
  <c r="R255"/>
  <c r="P254"/>
  <c r="R254"/>
  <c r="P253"/>
  <c r="R253"/>
  <c r="P252"/>
  <c r="R252"/>
  <c r="P251"/>
  <c r="R251"/>
  <c r="P250"/>
  <c r="R250"/>
  <c r="P249"/>
  <c r="R249"/>
  <c r="P248"/>
  <c r="R248"/>
  <c r="P247"/>
  <c r="R247"/>
  <c r="P246"/>
  <c r="R246"/>
  <c r="P245"/>
  <c r="R245"/>
  <c r="P244"/>
  <c r="R244"/>
  <c r="P243"/>
  <c r="R243"/>
  <c r="P294"/>
  <c r="R294"/>
  <c r="P293"/>
  <c r="R293"/>
  <c r="P292"/>
  <c r="R292"/>
  <c r="P291"/>
  <c r="R291"/>
  <c r="P290"/>
  <c r="R290"/>
  <c r="P289"/>
  <c r="R289"/>
  <c r="P288"/>
  <c r="R288"/>
  <c r="P318"/>
  <c r="R318"/>
  <c r="P317"/>
  <c r="R317"/>
  <c r="P316"/>
  <c r="R316"/>
  <c r="P315"/>
  <c r="R315"/>
  <c r="P314"/>
  <c r="R314"/>
  <c r="P313"/>
  <c r="R313"/>
  <c r="P312"/>
  <c r="R312"/>
  <c r="P311"/>
  <c r="R311"/>
  <c r="P310"/>
  <c r="R310"/>
  <c r="P309"/>
  <c r="R309"/>
  <c r="P308"/>
  <c r="R308"/>
  <c r="P307"/>
  <c r="R307"/>
  <c r="P328"/>
  <c r="R328"/>
  <c r="P327"/>
  <c r="R327"/>
  <c r="P326"/>
  <c r="R326"/>
  <c r="P325"/>
  <c r="R325"/>
  <c r="P324"/>
  <c r="R324"/>
  <c r="P331"/>
  <c r="R331"/>
  <c r="P370"/>
  <c r="R370"/>
  <c r="P371"/>
  <c r="R371"/>
  <c r="P372"/>
  <c r="R372"/>
  <c r="P373"/>
  <c r="R373"/>
  <c r="P374"/>
  <c r="R374"/>
  <c r="P375"/>
  <c r="R375"/>
  <c r="P376"/>
  <c r="R376"/>
  <c r="P377"/>
  <c r="R377"/>
  <c r="P378"/>
  <c r="R378"/>
  <c r="P379"/>
  <c r="R379"/>
  <c r="P380"/>
  <c r="R380"/>
  <c r="P381"/>
  <c r="R381"/>
  <c r="P382"/>
  <c r="R382"/>
  <c r="P383"/>
  <c r="R383"/>
  <c r="P384"/>
  <c r="R384"/>
  <c r="P385"/>
  <c r="R385"/>
  <c r="R386"/>
  <c r="R387"/>
  <c r="P369"/>
  <c r="R369"/>
  <c r="P368"/>
  <c r="R368"/>
  <c r="P367"/>
  <c r="R367"/>
  <c r="P364"/>
  <c r="R364"/>
  <c r="P361"/>
  <c r="R361"/>
  <c r="P359"/>
  <c r="R359"/>
  <c r="P357"/>
  <c r="R357"/>
  <c r="P352"/>
  <c r="R352"/>
  <c r="P350"/>
  <c r="R350"/>
  <c r="P345"/>
  <c r="R345"/>
  <c r="P340"/>
  <c r="R340"/>
  <c r="P337"/>
  <c r="R337"/>
  <c r="P330"/>
  <c r="R330"/>
  <c r="P333"/>
  <c r="R333"/>
  <c r="P323"/>
  <c r="R323"/>
  <c r="P320"/>
  <c r="R320"/>
  <c r="P305"/>
  <c r="R305"/>
  <c r="P296"/>
  <c r="R296"/>
  <c r="P287"/>
  <c r="R287"/>
  <c r="P282"/>
  <c r="R282"/>
  <c r="P279"/>
  <c r="R279"/>
  <c r="P272"/>
  <c r="R272"/>
  <c r="P274"/>
  <c r="R274"/>
  <c r="P241"/>
  <c r="R241"/>
  <c r="P232"/>
  <c r="R232"/>
  <c r="P229"/>
  <c r="R229"/>
  <c r="P224"/>
  <c r="R224"/>
  <c r="P219"/>
  <c r="R219"/>
  <c r="P212"/>
  <c r="R212"/>
  <c r="P208"/>
  <c r="R208"/>
  <c r="P206"/>
  <c r="R206"/>
  <c r="P199"/>
  <c r="R199"/>
  <c r="P197"/>
  <c r="R197"/>
  <c r="P172"/>
  <c r="R172"/>
  <c r="P183"/>
  <c r="R183"/>
  <c r="P178"/>
  <c r="R178"/>
  <c r="P177"/>
  <c r="R177"/>
  <c r="P176"/>
  <c r="R176"/>
  <c r="P175"/>
  <c r="R175"/>
  <c r="P174"/>
  <c r="R174"/>
  <c r="P173"/>
  <c r="R173"/>
  <c r="P170"/>
  <c r="R170"/>
  <c r="P169"/>
  <c r="R169"/>
  <c r="P168"/>
  <c r="R168"/>
  <c r="P167"/>
  <c r="R167"/>
  <c r="P166"/>
  <c r="R166"/>
  <c r="P165"/>
  <c r="R165"/>
  <c r="P164"/>
  <c r="R164"/>
  <c r="P155"/>
  <c r="R155"/>
  <c r="P148"/>
  <c r="R148"/>
  <c r="P145"/>
  <c r="R145"/>
  <c r="P143"/>
  <c r="P142"/>
  <c r="P141"/>
  <c r="P140"/>
  <c r="P139"/>
  <c r="P138"/>
  <c r="P137"/>
  <c r="R137"/>
  <c r="P126"/>
  <c r="R126"/>
  <c r="P124"/>
  <c r="P117"/>
  <c r="R117"/>
  <c r="P114"/>
  <c r="R114"/>
  <c r="P112"/>
  <c r="R112"/>
  <c r="P109"/>
  <c r="R109"/>
  <c r="P106"/>
  <c r="R106"/>
  <c r="P95"/>
  <c r="R95"/>
  <c r="R96"/>
  <c r="P97"/>
  <c r="R97"/>
  <c r="P98"/>
  <c r="R98"/>
  <c r="P99"/>
  <c r="R99"/>
  <c r="P100"/>
  <c r="R100"/>
  <c r="P101"/>
  <c r="R101"/>
  <c r="R102"/>
  <c r="P103"/>
  <c r="R103"/>
  <c r="P104"/>
  <c r="R104"/>
  <c r="P94"/>
  <c r="R94"/>
  <c r="P93"/>
  <c r="R93"/>
  <c r="P82"/>
  <c r="R82"/>
  <c r="P80"/>
  <c r="R80"/>
  <c r="P78"/>
  <c r="R78"/>
  <c r="P76"/>
  <c r="R76"/>
  <c r="P74"/>
  <c r="R74"/>
  <c r="P72"/>
  <c r="R72"/>
  <c r="P70"/>
  <c r="R70"/>
  <c r="P68"/>
  <c r="R68"/>
  <c r="P56"/>
  <c r="R56"/>
  <c r="P44"/>
  <c r="R44"/>
  <c r="P32"/>
  <c r="R32"/>
  <c r="P27"/>
  <c r="R27"/>
  <c r="P25"/>
  <c r="R25"/>
  <c r="R365"/>
  <c r="R321"/>
  <c r="R180"/>
  <c r="R146"/>
  <c r="P42"/>
  <c r="P45"/>
  <c r="P50"/>
  <c r="P54"/>
  <c r="P83"/>
  <c r="P87"/>
  <c r="P88"/>
  <c r="P89"/>
  <c r="P91"/>
  <c r="P118"/>
  <c r="P120"/>
  <c r="P127"/>
  <c r="P128"/>
  <c r="P129"/>
  <c r="P130"/>
  <c r="P132"/>
  <c r="P133"/>
  <c r="P134"/>
  <c r="P135"/>
  <c r="P149"/>
  <c r="P150"/>
  <c r="P151"/>
  <c r="P153"/>
  <c r="P156"/>
  <c r="P157"/>
  <c r="P158"/>
  <c r="P160"/>
  <c r="P161"/>
  <c r="P162"/>
  <c r="P180"/>
  <c r="P184"/>
  <c r="P185"/>
  <c r="P186"/>
  <c r="P187"/>
  <c r="P188"/>
  <c r="P189"/>
  <c r="P190"/>
  <c r="P191"/>
  <c r="P192"/>
  <c r="P194"/>
  <c r="P195"/>
  <c r="P200"/>
  <c r="P201"/>
  <c r="P202"/>
  <c r="P203"/>
  <c r="P204"/>
  <c r="P217"/>
  <c r="P283"/>
  <c r="P284"/>
  <c r="P285"/>
  <c r="P297"/>
  <c r="P298"/>
  <c r="P299"/>
  <c r="P300"/>
  <c r="P301"/>
  <c r="P302"/>
  <c r="P303"/>
  <c r="P334"/>
  <c r="P338"/>
  <c r="P341"/>
  <c r="P342"/>
  <c r="P343"/>
  <c r="P346"/>
  <c r="P347"/>
  <c r="P348"/>
  <c r="R123"/>
  <c r="R15" i="1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4"/>
  <c r="C43"/>
  <c r="C42"/>
  <c r="C41"/>
  <c r="C40"/>
  <c r="C39"/>
  <c r="C38"/>
  <c r="C37"/>
  <c r="C36"/>
  <c r="C35"/>
  <c r="C32"/>
  <c r="C31"/>
  <c r="C30"/>
  <c r="C29"/>
  <c r="C28"/>
  <c r="C27"/>
  <c r="C26"/>
  <c r="C25"/>
  <c r="C24"/>
  <c r="C23"/>
  <c r="C22"/>
  <c r="C21"/>
  <c r="C18"/>
  <c r="C17"/>
  <c r="C14"/>
  <c r="C13"/>
  <c r="P14"/>
  <c r="O14"/>
  <c r="N14"/>
  <c r="M14"/>
  <c r="L14"/>
  <c r="K14"/>
  <c r="J14"/>
  <c r="I14"/>
  <c r="H14"/>
  <c r="G14"/>
  <c r="F14"/>
  <c r="P13"/>
  <c r="P15"/>
  <c r="O13"/>
  <c r="O15"/>
  <c r="N13"/>
  <c r="N15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35"/>
  <c r="N36"/>
  <c r="N37"/>
  <c r="N38"/>
  <c r="N39"/>
  <c r="N40"/>
  <c r="N41"/>
  <c r="N42"/>
  <c r="N43"/>
  <c r="N44"/>
  <c r="N45"/>
  <c r="N21"/>
  <c r="N22"/>
  <c r="N23"/>
  <c r="N24"/>
  <c r="N25"/>
  <c r="N26"/>
  <c r="N27"/>
  <c r="N28"/>
  <c r="N29"/>
  <c r="N30"/>
  <c r="N31"/>
  <c r="N32"/>
  <c r="N33"/>
  <c r="N17"/>
  <c r="N18"/>
  <c r="N19"/>
  <c r="N85"/>
  <c r="M13"/>
  <c r="M15"/>
  <c r="L13"/>
  <c r="L15"/>
  <c r="K13"/>
  <c r="K15"/>
  <c r="J13"/>
  <c r="J15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35"/>
  <c r="J36"/>
  <c r="J37"/>
  <c r="J38"/>
  <c r="J39"/>
  <c r="J40"/>
  <c r="J41"/>
  <c r="J42"/>
  <c r="J43"/>
  <c r="J44"/>
  <c r="J45"/>
  <c r="J21"/>
  <c r="J22"/>
  <c r="J23"/>
  <c r="J24"/>
  <c r="J25"/>
  <c r="J26"/>
  <c r="J27"/>
  <c r="J28"/>
  <c r="J29"/>
  <c r="J30"/>
  <c r="J31"/>
  <c r="J32"/>
  <c r="J33"/>
  <c r="J17"/>
  <c r="J18"/>
  <c r="J19"/>
  <c r="J85"/>
  <c r="I13"/>
  <c r="I15"/>
  <c r="H13"/>
  <c r="H15"/>
  <c r="G13"/>
  <c r="G15"/>
  <c r="F13"/>
  <c r="F15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35"/>
  <c r="F36"/>
  <c r="F37"/>
  <c r="F38"/>
  <c r="F39"/>
  <c r="F40"/>
  <c r="F41"/>
  <c r="F42"/>
  <c r="F43"/>
  <c r="F44"/>
  <c r="F45"/>
  <c r="F21"/>
  <c r="F22"/>
  <c r="F23"/>
  <c r="F24"/>
  <c r="F25"/>
  <c r="F26"/>
  <c r="F27"/>
  <c r="F28"/>
  <c r="F29"/>
  <c r="F30"/>
  <c r="F31"/>
  <c r="F32"/>
  <c r="F33"/>
  <c r="F17"/>
  <c r="F18"/>
  <c r="F19"/>
  <c r="F85"/>
  <c r="F88"/>
  <c r="G82"/>
  <c r="I82"/>
  <c r="E82"/>
  <c r="H82"/>
  <c r="K82"/>
  <c r="L82"/>
  <c r="M82"/>
  <c r="O82"/>
  <c r="P82"/>
  <c r="E81"/>
  <c r="G81"/>
  <c r="H81"/>
  <c r="I81"/>
  <c r="K81"/>
  <c r="L81"/>
  <c r="M81"/>
  <c r="O81"/>
  <c r="P81"/>
  <c r="E80"/>
  <c r="G80"/>
  <c r="H80"/>
  <c r="I80"/>
  <c r="K80"/>
  <c r="L80"/>
  <c r="M80"/>
  <c r="O80"/>
  <c r="P80"/>
  <c r="E79"/>
  <c r="G79"/>
  <c r="H79"/>
  <c r="I79"/>
  <c r="K79"/>
  <c r="L79"/>
  <c r="M79"/>
  <c r="O79"/>
  <c r="P79"/>
  <c r="E78"/>
  <c r="G78"/>
  <c r="H78"/>
  <c r="I78"/>
  <c r="K78"/>
  <c r="L78"/>
  <c r="M78"/>
  <c r="O78"/>
  <c r="P78"/>
  <c r="E77"/>
  <c r="G77"/>
  <c r="H77"/>
  <c r="I77"/>
  <c r="K77"/>
  <c r="L77"/>
  <c r="M77"/>
  <c r="O77"/>
  <c r="P77"/>
  <c r="E76"/>
  <c r="G76"/>
  <c r="H76"/>
  <c r="I76"/>
  <c r="K76"/>
  <c r="L76"/>
  <c r="M76"/>
  <c r="O76"/>
  <c r="P76"/>
  <c r="E75"/>
  <c r="G75"/>
  <c r="H75"/>
  <c r="I75"/>
  <c r="K75"/>
  <c r="L75"/>
  <c r="M75"/>
  <c r="O75"/>
  <c r="P75"/>
  <c r="G74"/>
  <c r="H74"/>
  <c r="I74"/>
  <c r="K74"/>
  <c r="L74"/>
  <c r="M74"/>
  <c r="O74"/>
  <c r="P74"/>
  <c r="E74"/>
  <c r="E73"/>
  <c r="G73"/>
  <c r="H73"/>
  <c r="I73"/>
  <c r="K73"/>
  <c r="L73"/>
  <c r="M73"/>
  <c r="O73"/>
  <c r="P73"/>
  <c r="E72"/>
  <c r="G72"/>
  <c r="H72"/>
  <c r="I72"/>
  <c r="K72"/>
  <c r="L72"/>
  <c r="M72"/>
  <c r="O72"/>
  <c r="P72"/>
  <c r="L71"/>
  <c r="M71"/>
  <c r="O71"/>
  <c r="P71"/>
  <c r="E71"/>
  <c r="G71"/>
  <c r="H71"/>
  <c r="I71"/>
  <c r="K71"/>
  <c r="E70"/>
  <c r="G70"/>
  <c r="H70"/>
  <c r="I70"/>
  <c r="K70"/>
  <c r="L70"/>
  <c r="M70"/>
  <c r="O70"/>
  <c r="P70"/>
  <c r="E69"/>
  <c r="G69"/>
  <c r="H69"/>
  <c r="I69"/>
  <c r="K69"/>
  <c r="L69"/>
  <c r="M69"/>
  <c r="O69"/>
  <c r="P69"/>
  <c r="E68"/>
  <c r="G68"/>
  <c r="H68"/>
  <c r="I68"/>
  <c r="K68"/>
  <c r="L68"/>
  <c r="M68"/>
  <c r="O68"/>
  <c r="P68"/>
  <c r="E67"/>
  <c r="G67"/>
  <c r="H67"/>
  <c r="I67"/>
  <c r="K67"/>
  <c r="L67"/>
  <c r="M67"/>
  <c r="O67"/>
  <c r="P67"/>
  <c r="E66"/>
  <c r="G66"/>
  <c r="H66"/>
  <c r="I66"/>
  <c r="K66"/>
  <c r="L66"/>
  <c r="M66"/>
  <c r="O66"/>
  <c r="P66"/>
  <c r="E65"/>
  <c r="G65"/>
  <c r="H65"/>
  <c r="I65"/>
  <c r="K65"/>
  <c r="L65"/>
  <c r="M65"/>
  <c r="O65"/>
  <c r="P65"/>
  <c r="E64"/>
  <c r="G64"/>
  <c r="H64"/>
  <c r="I64"/>
  <c r="K64"/>
  <c r="L64"/>
  <c r="M64"/>
  <c r="O64"/>
  <c r="P64"/>
  <c r="E63"/>
  <c r="G63"/>
  <c r="H63"/>
  <c r="I63"/>
  <c r="K63"/>
  <c r="L63"/>
  <c r="M63"/>
  <c r="O63"/>
  <c r="P63"/>
  <c r="E62"/>
  <c r="G62"/>
  <c r="H62"/>
  <c r="I62"/>
  <c r="K62"/>
  <c r="L62"/>
  <c r="M62"/>
  <c r="O62"/>
  <c r="P62"/>
  <c r="E61"/>
  <c r="G61"/>
  <c r="H61"/>
  <c r="I61"/>
  <c r="K61"/>
  <c r="L61"/>
  <c r="M61"/>
  <c r="O61"/>
  <c r="P61"/>
  <c r="E60"/>
  <c r="G60"/>
  <c r="H60"/>
  <c r="I60"/>
  <c r="K60"/>
  <c r="L60"/>
  <c r="M60"/>
  <c r="O60"/>
  <c r="P60"/>
  <c r="G59"/>
  <c r="H59"/>
  <c r="I59"/>
  <c r="K59"/>
  <c r="L59"/>
  <c r="M59"/>
  <c r="O59"/>
  <c r="P59"/>
  <c r="E59"/>
  <c r="E58"/>
  <c r="G58"/>
  <c r="H58"/>
  <c r="I58"/>
  <c r="K58"/>
  <c r="L58"/>
  <c r="M58"/>
  <c r="O58"/>
  <c r="P58"/>
  <c r="E57"/>
  <c r="G57"/>
  <c r="H57"/>
  <c r="I57"/>
  <c r="K57"/>
  <c r="L57"/>
  <c r="M57"/>
  <c r="O57"/>
  <c r="P57"/>
  <c r="E56"/>
  <c r="G56"/>
  <c r="H56"/>
  <c r="I56"/>
  <c r="K56"/>
  <c r="L56"/>
  <c r="M56"/>
  <c r="O56"/>
  <c r="P56"/>
  <c r="E55"/>
  <c r="G55"/>
  <c r="H55"/>
  <c r="I55"/>
  <c r="K55"/>
  <c r="L55"/>
  <c r="M55"/>
  <c r="O55"/>
  <c r="P55"/>
  <c r="E54"/>
  <c r="G54"/>
  <c r="H54"/>
  <c r="I54"/>
  <c r="K54"/>
  <c r="L54"/>
  <c r="M54"/>
  <c r="O54"/>
  <c r="P54"/>
  <c r="E53"/>
  <c r="G53"/>
  <c r="H53"/>
  <c r="I53"/>
  <c r="K53"/>
  <c r="L53"/>
  <c r="M53"/>
  <c r="O53"/>
  <c r="P53"/>
  <c r="E52"/>
  <c r="G52"/>
  <c r="H52"/>
  <c r="I52"/>
  <c r="K52"/>
  <c r="L52"/>
  <c r="M52"/>
  <c r="O52"/>
  <c r="P52"/>
  <c r="E51"/>
  <c r="G51"/>
  <c r="H51"/>
  <c r="I51"/>
  <c r="K51"/>
  <c r="L51"/>
  <c r="M51"/>
  <c r="O51"/>
  <c r="P51"/>
  <c r="E50"/>
  <c r="G50"/>
  <c r="H50"/>
  <c r="I50"/>
  <c r="K50"/>
  <c r="L50"/>
  <c r="M50"/>
  <c r="O50"/>
  <c r="P50"/>
  <c r="E49"/>
  <c r="G49"/>
  <c r="H49"/>
  <c r="K49"/>
  <c r="L49"/>
  <c r="M49"/>
  <c r="O49"/>
  <c r="P49"/>
  <c r="I49"/>
  <c r="E48"/>
  <c r="G48"/>
  <c r="H48"/>
  <c r="I48"/>
  <c r="K48"/>
  <c r="L48"/>
  <c r="M48"/>
  <c r="O48"/>
  <c r="P48"/>
  <c r="E47"/>
  <c r="G47"/>
  <c r="H47"/>
  <c r="I47"/>
  <c r="K47"/>
  <c r="L47"/>
  <c r="M47"/>
  <c r="O47"/>
  <c r="P47"/>
  <c r="E44"/>
  <c r="G44"/>
  <c r="H44"/>
  <c r="I44"/>
  <c r="K44"/>
  <c r="L44"/>
  <c r="M44"/>
  <c r="O44"/>
  <c r="P44"/>
  <c r="E43"/>
  <c r="G43"/>
  <c r="H43"/>
  <c r="I43"/>
  <c r="K43"/>
  <c r="L43"/>
  <c r="M43"/>
  <c r="O43"/>
  <c r="P43"/>
  <c r="E42"/>
  <c r="G42"/>
  <c r="H42"/>
  <c r="I42"/>
  <c r="K42"/>
  <c r="L42"/>
  <c r="M42"/>
  <c r="O42"/>
  <c r="P42"/>
  <c r="E41"/>
  <c r="G41"/>
  <c r="H41"/>
  <c r="I41"/>
  <c r="K41"/>
  <c r="L41"/>
  <c r="M41"/>
  <c r="O41"/>
  <c r="P41"/>
  <c r="G40"/>
  <c r="H40"/>
  <c r="I40"/>
  <c r="K40"/>
  <c r="L40"/>
  <c r="M40"/>
  <c r="O40"/>
  <c r="P40"/>
  <c r="E40"/>
  <c r="E39"/>
  <c r="G39"/>
  <c r="H39"/>
  <c r="I39"/>
  <c r="K39"/>
  <c r="L39"/>
  <c r="M39"/>
  <c r="O39"/>
  <c r="P39"/>
  <c r="E38"/>
  <c r="G38"/>
  <c r="H38"/>
  <c r="I38"/>
  <c r="K38"/>
  <c r="L38"/>
  <c r="M38"/>
  <c r="O38"/>
  <c r="P38"/>
  <c r="E37"/>
  <c r="G37"/>
  <c r="H37"/>
  <c r="I37"/>
  <c r="K37"/>
  <c r="L37"/>
  <c r="M37"/>
  <c r="O37"/>
  <c r="P37"/>
  <c r="E36"/>
  <c r="G36"/>
  <c r="H36"/>
  <c r="I36"/>
  <c r="K36"/>
  <c r="L36"/>
  <c r="M36"/>
  <c r="O36"/>
  <c r="P36"/>
  <c r="E35"/>
  <c r="G35"/>
  <c r="H35"/>
  <c r="I35"/>
  <c r="K35"/>
  <c r="L35"/>
  <c r="M35"/>
  <c r="O35"/>
  <c r="P35"/>
  <c r="E32"/>
  <c r="G32"/>
  <c r="H32"/>
  <c r="I32"/>
  <c r="K32"/>
  <c r="L32"/>
  <c r="M32"/>
  <c r="O32"/>
  <c r="P32"/>
  <c r="H31"/>
  <c r="I31"/>
  <c r="K31"/>
  <c r="L31"/>
  <c r="M31"/>
  <c r="O31"/>
  <c r="E31"/>
  <c r="G31"/>
  <c r="P31"/>
  <c r="E30"/>
  <c r="G30"/>
  <c r="H30"/>
  <c r="I30"/>
  <c r="K30"/>
  <c r="L30"/>
  <c r="M30"/>
  <c r="O30"/>
  <c r="P30"/>
  <c r="E29"/>
  <c r="G29"/>
  <c r="H29"/>
  <c r="I29"/>
  <c r="K29"/>
  <c r="L29"/>
  <c r="M29"/>
  <c r="O29"/>
  <c r="P29"/>
  <c r="E28"/>
  <c r="G28"/>
  <c r="H28"/>
  <c r="I28"/>
  <c r="K28"/>
  <c r="L28"/>
  <c r="M28"/>
  <c r="O28"/>
  <c r="P28"/>
  <c r="E27"/>
  <c r="G27"/>
  <c r="H27"/>
  <c r="I27"/>
  <c r="K27"/>
  <c r="L27"/>
  <c r="M27"/>
  <c r="O27"/>
  <c r="P27"/>
  <c r="E26"/>
  <c r="G26"/>
  <c r="H26"/>
  <c r="I26"/>
  <c r="K26"/>
  <c r="L26"/>
  <c r="M26"/>
  <c r="O26"/>
  <c r="P26"/>
  <c r="E25"/>
  <c r="G25"/>
  <c r="H25"/>
  <c r="I25"/>
  <c r="K25"/>
  <c r="L25"/>
  <c r="M25"/>
  <c r="O25"/>
  <c r="P25"/>
  <c r="E24"/>
  <c r="G24"/>
  <c r="H24"/>
  <c r="I24"/>
  <c r="K24"/>
  <c r="L24"/>
  <c r="M24"/>
  <c r="O24"/>
  <c r="P24"/>
  <c r="E23"/>
  <c r="G23"/>
  <c r="H23"/>
  <c r="I23"/>
  <c r="K23"/>
  <c r="L23"/>
  <c r="O23"/>
  <c r="P23"/>
  <c r="M23"/>
  <c r="E22"/>
  <c r="G22"/>
  <c r="H22"/>
  <c r="I22"/>
  <c r="K22"/>
  <c r="L22"/>
  <c r="M22"/>
  <c r="O22"/>
  <c r="P22"/>
  <c r="E21"/>
  <c r="G21"/>
  <c r="H21"/>
  <c r="I21"/>
  <c r="K21"/>
  <c r="L21"/>
  <c r="M21"/>
  <c r="O21"/>
  <c r="P21"/>
  <c r="E18"/>
  <c r="G18"/>
  <c r="H18"/>
  <c r="I18"/>
  <c r="K18"/>
  <c r="L18"/>
  <c r="M18"/>
  <c r="O18"/>
  <c r="P18"/>
  <c r="E17"/>
  <c r="G17"/>
  <c r="H17"/>
  <c r="H19"/>
  <c r="H83"/>
  <c r="H45"/>
  <c r="H33"/>
  <c r="H85"/>
  <c r="I17"/>
  <c r="K17"/>
  <c r="L17"/>
  <c r="L19"/>
  <c r="L83"/>
  <c r="L45"/>
  <c r="L33"/>
  <c r="L85"/>
  <c r="M17"/>
  <c r="O17"/>
  <c r="P17"/>
  <c r="P19"/>
  <c r="P83"/>
  <c r="P45"/>
  <c r="P33"/>
  <c r="P85"/>
  <c r="R19"/>
  <c r="R33"/>
  <c r="R45"/>
  <c r="R83"/>
  <c r="R85"/>
  <c r="E19"/>
  <c r="G19"/>
  <c r="I19"/>
  <c r="K19"/>
  <c r="M19"/>
  <c r="O19"/>
  <c r="Q19"/>
  <c r="S19"/>
  <c r="G234"/>
  <c r="Q57"/>
  <c r="S57"/>
  <c r="Q68"/>
  <c r="S68"/>
  <c r="Q69"/>
  <c r="S69"/>
  <c r="Q78"/>
  <c r="S78"/>
  <c r="Q79"/>
  <c r="S79"/>
  <c r="Q80"/>
  <c r="S80"/>
  <c r="Q81"/>
  <c r="S81"/>
  <c r="Q35"/>
  <c r="S35"/>
  <c r="Q36"/>
  <c r="S36"/>
  <c r="Q37"/>
  <c r="S37"/>
  <c r="Q38"/>
  <c r="S38"/>
  <c r="Q59"/>
  <c r="S59"/>
  <c r="Q39"/>
  <c r="S39"/>
  <c r="Q66"/>
  <c r="S66"/>
  <c r="Q75"/>
  <c r="S75"/>
  <c r="E13"/>
  <c r="E14"/>
  <c r="Q14"/>
  <c r="S14"/>
  <c r="I33"/>
  <c r="E33"/>
  <c r="I83"/>
  <c r="G83"/>
  <c r="G33"/>
  <c r="I45"/>
  <c r="G45"/>
  <c r="Q82"/>
  <c r="S82"/>
  <c r="O45"/>
  <c r="M45"/>
  <c r="K45"/>
  <c r="Q70"/>
  <c r="S70"/>
  <c r="E45"/>
  <c r="Q42"/>
  <c r="S42"/>
  <c r="O33"/>
  <c r="M33"/>
  <c r="K33"/>
  <c r="Q31"/>
  <c r="S31"/>
  <c r="O83"/>
  <c r="M83"/>
  <c r="K83"/>
  <c r="Q51"/>
  <c r="S51"/>
  <c r="Q40"/>
  <c r="S40"/>
  <c r="Q47"/>
  <c r="S47"/>
  <c r="E83"/>
  <c r="Q23"/>
  <c r="S23"/>
  <c r="Q49"/>
  <c r="S49"/>
  <c r="Q50"/>
  <c r="S50"/>
  <c r="Q53"/>
  <c r="S53"/>
  <c r="Q56"/>
  <c r="S56"/>
  <c r="Q58"/>
  <c r="S58"/>
  <c r="Q61"/>
  <c r="S61"/>
  <c r="Q60"/>
  <c r="S60"/>
  <c r="Q65"/>
  <c r="S65"/>
  <c r="Q67"/>
  <c r="S67"/>
  <c r="Q74"/>
  <c r="S74"/>
  <c r="Q77"/>
  <c r="S77"/>
  <c r="Q55"/>
  <c r="S55"/>
  <c r="Q17"/>
  <c r="Q18"/>
  <c r="S18"/>
  <c r="Q21"/>
  <c r="S21"/>
  <c r="Q24"/>
  <c r="S24"/>
  <c r="Q25"/>
  <c r="S25"/>
  <c r="Q26"/>
  <c r="S26"/>
  <c r="Q27"/>
  <c r="S27"/>
  <c r="Q28"/>
  <c r="S28"/>
  <c r="Q29"/>
  <c r="S29"/>
  <c r="Q30"/>
  <c r="S30"/>
  <c r="Q32"/>
  <c r="S32"/>
  <c r="Q41"/>
  <c r="S41"/>
  <c r="Q43"/>
  <c r="S43"/>
  <c r="Q44"/>
  <c r="S44"/>
  <c r="G85"/>
  <c r="G88"/>
  <c r="Q48"/>
  <c r="S48"/>
  <c r="Q52"/>
  <c r="S52"/>
  <c r="Q54"/>
  <c r="S54"/>
  <c r="Q62"/>
  <c r="S62"/>
  <c r="Q63"/>
  <c r="S63"/>
  <c r="Q64"/>
  <c r="S64"/>
  <c r="Q71"/>
  <c r="S71"/>
  <c r="Q72"/>
  <c r="S72"/>
  <c r="Q73"/>
  <c r="S73"/>
  <c r="Q76"/>
  <c r="S76"/>
  <c r="I85"/>
  <c r="K85"/>
  <c r="O85"/>
  <c r="Q13"/>
  <c r="S13"/>
  <c r="E15"/>
  <c r="Q15"/>
  <c r="S15"/>
  <c r="M85"/>
  <c r="Q45"/>
  <c r="S45"/>
  <c r="S17"/>
  <c r="Q22"/>
  <c r="S22"/>
  <c r="Q33"/>
  <c r="S33"/>
  <c r="E85"/>
  <c r="E88"/>
  <c r="Q83"/>
  <c r="Q85"/>
  <c r="S83"/>
  <c r="S85"/>
</calcChain>
</file>

<file path=xl/comments1.xml><?xml version="1.0" encoding="utf-8"?>
<comments xmlns="http://schemas.openxmlformats.org/spreadsheetml/2006/main">
  <authors>
    <author>amalvaso</author>
    <author>hsummers</author>
  </authors>
  <commentList>
    <comment ref="F101" authorId="0">
      <text>
        <r>
          <rPr>
            <b/>
            <sz val="8"/>
            <color indexed="81"/>
            <rFont val="Tahoma"/>
          </rPr>
          <t>amalvaso:</t>
        </r>
        <r>
          <rPr>
            <sz val="8"/>
            <color indexed="81"/>
            <rFont val="Tahoma"/>
          </rPr>
          <t xml:space="preserve">
2005 Holiday party
</t>
        </r>
      </text>
    </comment>
    <comment ref="H225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Pmt for 3 months - may - July 2005</t>
        </r>
      </text>
    </comment>
    <comment ref="D324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Paid $30,798.17  in Oct 2004 for 6 months</t>
        </r>
      </text>
    </comment>
    <comment ref="G368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per Val - actual premium on renewal will be $96,865</t>
        </r>
      </text>
    </comment>
    <comment ref="H369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renewed 98500
5/15/06-6/14/07</t>
        </r>
      </text>
    </comment>
    <comment ref="I370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$8303
</t>
        </r>
      </text>
    </comment>
    <comment ref="J371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$325,849 / actual renewal $188,168 June 05 - June 06</t>
        </r>
      </text>
    </comment>
    <comment ref="G372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includes audit fee for actuals of $25k</t>
        </r>
      </text>
    </comment>
    <comment ref="J372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57,781 / actual $30,892 June 05 - June 06</t>
        </r>
      </text>
    </comment>
    <comment ref="J373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$102,350 / actual 72,675 June 05 - June 06</t>
        </r>
      </text>
    </comment>
    <comment ref="J375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$17,874 / actual $12,742 June 05 - June 06</t>
        </r>
      </text>
    </comment>
    <comment ref="J376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$122,058</t>
        </r>
      </text>
    </comment>
    <comment ref="J377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renewal assumed at $4025 / actual $2,990 June 05 - June 06</t>
        </r>
      </text>
    </comment>
    <comment ref="J378" authorId="0">
      <text>
        <r>
          <rPr>
            <b/>
            <sz val="8"/>
            <color indexed="81"/>
            <rFont val="Tahoma"/>
          </rPr>
          <t>amalvaso:</t>
        </r>
        <r>
          <rPr>
            <sz val="8"/>
            <color indexed="81"/>
            <rFont val="Tahoma"/>
          </rPr>
          <t xml:space="preserve">
Workers Comp 4820.04</t>
        </r>
      </text>
    </comment>
    <comment ref="M379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assume 10% increase from actual 2004 pmt of $5033
</t>
        </r>
      </text>
    </comment>
    <comment ref="M380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assume 10% increase over prior policy amount $4565
</t>
        </r>
      </text>
    </comment>
    <comment ref="M381" authorId="1">
      <text>
        <r>
          <rPr>
            <b/>
            <sz val="8"/>
            <color indexed="81"/>
            <rFont val="Tahoma"/>
          </rPr>
          <t>hsummers:</t>
        </r>
        <r>
          <rPr>
            <sz val="8"/>
            <color indexed="81"/>
            <rFont val="Tahoma"/>
          </rPr>
          <t xml:space="preserve">
assume 110
% increase over prior policy amount $31708</t>
        </r>
      </text>
    </comment>
    <comment ref="K382" authorId="0">
      <text>
        <r>
          <rPr>
            <b/>
            <sz val="8"/>
            <color indexed="81"/>
            <rFont val="Tahoma"/>
          </rPr>
          <t>amalvaso:</t>
        </r>
        <r>
          <rPr>
            <sz val="8"/>
            <color indexed="81"/>
            <rFont val="Tahoma"/>
          </rPr>
          <t xml:space="preserve">
Assume 10% increase $514
</t>
        </r>
      </text>
    </comment>
    <comment ref="M383" authorId="1">
      <text>
        <r>
          <rPr>
            <b/>
            <sz val="8"/>
            <color indexed="81"/>
            <rFont val="Tahoma"/>
          </rPr>
          <t>hsummers:
assume 10% increase $58795</t>
        </r>
      </text>
    </comment>
    <comment ref="H385" authorId="0">
      <text>
        <r>
          <rPr>
            <b/>
            <sz val="8"/>
            <color indexed="81"/>
            <rFont val="Tahoma"/>
          </rPr>
          <t>amalvaso:</t>
        </r>
        <r>
          <rPr>
            <sz val="8"/>
            <color indexed="81"/>
            <rFont val="Tahoma"/>
          </rPr>
          <t xml:space="preserve">
assume 15% increase $77180
</t>
        </r>
      </text>
    </comment>
  </commentList>
</comments>
</file>

<file path=xl/sharedStrings.xml><?xml version="1.0" encoding="utf-8"?>
<sst xmlns="http://schemas.openxmlformats.org/spreadsheetml/2006/main" count="698" uniqueCount="388">
  <si>
    <t>504140</t>
  </si>
  <si>
    <t>Gift Expense</t>
  </si>
  <si>
    <t>%,V504150</t>
  </si>
  <si>
    <t>504150</t>
  </si>
  <si>
    <t>Employee Meals</t>
  </si>
  <si>
    <t>%,V500310</t>
  </si>
  <si>
    <t>500310</t>
  </si>
  <si>
    <t>Dubbing Expense</t>
  </si>
  <si>
    <t>%,V504090</t>
  </si>
  <si>
    <t>504090</t>
  </si>
  <si>
    <t>Membership Fees</t>
  </si>
  <si>
    <t>%,V504120</t>
  </si>
  <si>
    <t>504120</t>
  </si>
  <si>
    <t>Cellular Phone Expense</t>
  </si>
  <si>
    <t>%,V504130</t>
  </si>
  <si>
    <t>504130</t>
  </si>
  <si>
    <t>Dues and Subscriptions</t>
  </si>
  <si>
    <t>%,V508020</t>
  </si>
  <si>
    <t>508020</t>
  </si>
  <si>
    <t>Office Supplies Expense</t>
  </si>
  <si>
    <t>%,V508030</t>
  </si>
  <si>
    <t>508030</t>
  </si>
  <si>
    <t>Stationery Expense</t>
  </si>
  <si>
    <t>%,V508060</t>
  </si>
  <si>
    <t>508060</t>
  </si>
  <si>
    <t>Reference Materials</t>
  </si>
  <si>
    <t>%,V520010</t>
  </si>
  <si>
    <t>520010</t>
  </si>
  <si>
    <t>Telephone Expense</t>
  </si>
  <si>
    <t>%,V520020</t>
  </si>
  <si>
    <t>520020</t>
  </si>
  <si>
    <t>Messenger Expense</t>
  </si>
  <si>
    <t>%,V520030</t>
  </si>
  <si>
    <t>520030</t>
  </si>
  <si>
    <t>Overnight Postage</t>
  </si>
  <si>
    <t>Premiums</t>
  </si>
  <si>
    <t>Printing Expense</t>
  </si>
  <si>
    <t>BUDGET</t>
  </si>
  <si>
    <t>Other</t>
  </si>
  <si>
    <t>var</t>
  </si>
  <si>
    <t>%,LBUDGET,SPER3,FSCENARIO,VFINAL</t>
  </si>
  <si>
    <t>OXCB1</t>
  </si>
  <si>
    <t>%,V510030</t>
  </si>
  <si>
    <t>510030</t>
  </si>
  <si>
    <t>Commercial Rent Tax</t>
  </si>
  <si>
    <t>%,V510046</t>
  </si>
  <si>
    <t>510046</t>
  </si>
  <si>
    <t>Mail Services</t>
  </si>
  <si>
    <t>%,V510050</t>
  </si>
  <si>
    <t>510050</t>
  </si>
  <si>
    <t>Security Expense</t>
  </si>
  <si>
    <t>%,V510051</t>
  </si>
  <si>
    <t>510051</t>
  </si>
  <si>
    <t>Security Equipment</t>
  </si>
  <si>
    <t>%,V510055</t>
  </si>
  <si>
    <t>510055</t>
  </si>
  <si>
    <t>Cleaning Services Expense</t>
  </si>
  <si>
    <t>%,V510062</t>
  </si>
  <si>
    <t>510062</t>
  </si>
  <si>
    <t>HVAC Equipment &amp; Supplies</t>
  </si>
  <si>
    <t>%,V510065</t>
  </si>
  <si>
    <t>510065</t>
  </si>
  <si>
    <t>HVAC Repairs &amp; Maintenance</t>
  </si>
  <si>
    <t>%,V510070</t>
  </si>
  <si>
    <t>510070</t>
  </si>
  <si>
    <t>Exterminating Services</t>
  </si>
  <si>
    <t>%,V510075</t>
  </si>
  <si>
    <t>510075</t>
  </si>
  <si>
    <t>Locksmith Services</t>
  </si>
  <si>
    <t>%,V510085</t>
  </si>
  <si>
    <t>510085</t>
  </si>
  <si>
    <t>Carting Services</t>
  </si>
  <si>
    <t>%,V510095</t>
  </si>
  <si>
    <t>510095</t>
  </si>
  <si>
    <t>Fire Extinguishers &amp; Equipment</t>
  </si>
  <si>
    <t>%,V520025</t>
  </si>
  <si>
    <t>520025</t>
  </si>
  <si>
    <t>Cable TV Expense</t>
  </si>
  <si>
    <t>%,V520040</t>
  </si>
  <si>
    <t>520040</t>
  </si>
  <si>
    <t>Postage</t>
  </si>
  <si>
    <t>%,V520050</t>
  </si>
  <si>
    <t>520050</t>
  </si>
  <si>
    <t>ISP Expense</t>
  </si>
  <si>
    <t>%,V520060</t>
  </si>
  <si>
    <t>Jan</t>
  </si>
  <si>
    <t>Feb</t>
  </si>
  <si>
    <t>Mar</t>
  </si>
  <si>
    <t>Apr</t>
  </si>
  <si>
    <t>May</t>
  </si>
  <si>
    <t>June</t>
  </si>
  <si>
    <t>July</t>
  </si>
  <si>
    <t>Sept</t>
  </si>
  <si>
    <t>Oct</t>
  </si>
  <si>
    <t>Nov</t>
  </si>
  <si>
    <t>Dec</t>
  </si>
  <si>
    <t>Description</t>
  </si>
  <si>
    <t>Account</t>
  </si>
  <si>
    <t>DEPARTMENT:</t>
  </si>
  <si>
    <t>BUSINESS UNIT:</t>
  </si>
  <si>
    <t>%,C</t>
  </si>
  <si>
    <t>Grand Total</t>
  </si>
  <si>
    <t>%,AFT,FACCOUNT</t>
  </si>
  <si>
    <t>%,AFT,FDESCR</t>
  </si>
  <si>
    <t>Oxygen Media</t>
  </si>
  <si>
    <t xml:space="preserve"> </t>
  </si>
  <si>
    <t>%,LBUDGET,SPER8,FSCENARIO,VFINAL</t>
  </si>
  <si>
    <t>%,LBUDGET,SPER9,FSCENARIO,VFINAL</t>
  </si>
  <si>
    <t>%,LBUDGET,SPER10,FSCENARIO,VFINAL</t>
  </si>
  <si>
    <t>%,LBUDGET,SPER11,FSCENARIO,VFINAL</t>
  </si>
  <si>
    <t>%,LBUDGET,SPER12,FSCENARIO,VFINAL</t>
  </si>
  <si>
    <t>%,LBUDGET,SPER4,FSCENARIO,VFINAL</t>
  </si>
  <si>
    <t>%,LBUDGET,SPER5,FSCENARIO,VFINAL</t>
  </si>
  <si>
    <t>%,LBUDGET,SPER6,FSCENARIO,VFINAL</t>
  </si>
  <si>
    <t>%,LBUDGET,SPER7,FSCENARIO,VFINAL</t>
  </si>
  <si>
    <t>Subtotal - G&amp;A</t>
  </si>
  <si>
    <t>Subtotal - Other Overhead</t>
  </si>
  <si>
    <t>Subtotal - Non staff personnel costs</t>
  </si>
  <si>
    <t>Subtotal - T&amp;E</t>
  </si>
  <si>
    <t>%,LACTUALS,SPER1</t>
  </si>
  <si>
    <t>%,LACTUALS,SPER2</t>
  </si>
  <si>
    <t>Variance to</t>
  </si>
  <si>
    <t>%,V500150</t>
  </si>
  <si>
    <t>500150</t>
  </si>
  <si>
    <t>Freelance Fees</t>
  </si>
  <si>
    <t>%,V504010</t>
  </si>
  <si>
    <t>504010</t>
  </si>
  <si>
    <t>Airfare Expense</t>
  </si>
  <si>
    <t>%,V504020</t>
  </si>
  <si>
    <t>504020</t>
  </si>
  <si>
    <t>Hotel Expense</t>
  </si>
  <si>
    <t>%,V504030</t>
  </si>
  <si>
    <t>504030</t>
  </si>
  <si>
    <t>Rental Car Expense</t>
  </si>
  <si>
    <t>%,V504040</t>
  </si>
  <si>
    <t>504040</t>
  </si>
  <si>
    <t>Meals and Entertainment</t>
  </si>
  <si>
    <t>%,V504050</t>
  </si>
  <si>
    <t>504050</t>
  </si>
  <si>
    <t>Car Service</t>
  </si>
  <si>
    <t>%,V504060</t>
  </si>
  <si>
    <t>504060</t>
  </si>
  <si>
    <t>Taxi and Local Travel Expense</t>
  </si>
  <si>
    <t>%,V504080</t>
  </si>
  <si>
    <t>504080</t>
  </si>
  <si>
    <t>Parking Expense</t>
  </si>
  <si>
    <t>%,V504140</t>
  </si>
  <si>
    <t>6th Floor - D GAAP adj</t>
  </si>
  <si>
    <t>7th &amp; 8th Floor - D GAAP adj</t>
  </si>
  <si>
    <t>8 East - D GAAP adj</t>
  </si>
  <si>
    <t>Dallas - D GAAP adj</t>
  </si>
  <si>
    <t>New Lease - D GAADP adj</t>
  </si>
  <si>
    <t>Operating Escalations - NY TRUE-Ups</t>
  </si>
  <si>
    <t>Milk Supplies - Pcard</t>
  </si>
  <si>
    <t>qtrly</t>
  </si>
  <si>
    <t>monthly</t>
  </si>
  <si>
    <t>Media Perils Liab</t>
  </si>
  <si>
    <t>Grp Travel A&amp;D</t>
  </si>
  <si>
    <t>Comm Pkg &amp; GL</t>
  </si>
  <si>
    <t>Non-Owned Auto Hire</t>
  </si>
  <si>
    <t>Worker's Comp</t>
  </si>
  <si>
    <t>Foreign Liab</t>
  </si>
  <si>
    <t>Fiduciary Liab</t>
  </si>
  <si>
    <t>Crime Pkg (Fidelity Bonds)</t>
  </si>
  <si>
    <t>D&amp;O</t>
  </si>
  <si>
    <t>Emp Pract Liab</t>
  </si>
  <si>
    <t>Prop / All Risk (Entertainment Package)</t>
  </si>
  <si>
    <t>CA OSHA misc charges</t>
  </si>
  <si>
    <t>Storage</t>
  </si>
  <si>
    <t>Executive Risk Management</t>
  </si>
  <si>
    <t>Mileage and Tolls</t>
  </si>
  <si>
    <t>Operating True-ups for Prior Years</t>
  </si>
  <si>
    <t>Basement</t>
  </si>
  <si>
    <t>LA office</t>
  </si>
  <si>
    <t>monthly charge</t>
  </si>
  <si>
    <t>other</t>
  </si>
  <si>
    <t>August</t>
  </si>
  <si>
    <t>Emergency repairs/service calls</t>
  </si>
  <si>
    <t>Identity Theft</t>
  </si>
  <si>
    <t>%,FACCOUNT,TDEPT_03,XDYYNNN00,NSALWAG</t>
  </si>
  <si>
    <t>%,FACCOUNT,TDEPT_03,XDYYNNN00,NSALWAGNON</t>
  </si>
  <si>
    <t>%,V504085</t>
  </si>
  <si>
    <t>504085</t>
  </si>
  <si>
    <t>Tips &amp; Gratuities</t>
  </si>
  <si>
    <t>%,FACCOUNT,TDEPT_03,XDYYNNN00,NT&amp;E</t>
  </si>
  <si>
    <t>%,V500670</t>
  </si>
  <si>
    <t>500670</t>
  </si>
  <si>
    <t>%,V505090</t>
  </si>
  <si>
    <t>%,FACCOUNT,TDEPT_03,XDYYNNN00,NG&amp;A</t>
  </si>
  <si>
    <t>%,V508040</t>
  </si>
  <si>
    <t>508040</t>
  </si>
  <si>
    <t>%,FACCOUNT,TDEPT_03,XDYYNNN00,NOTHER_OH</t>
  </si>
  <si>
    <t>0130</t>
  </si>
  <si>
    <t>%,V540040</t>
  </si>
  <si>
    <t>540040</t>
  </si>
  <si>
    <t>%,V506030</t>
  </si>
  <si>
    <t>506030</t>
  </si>
  <si>
    <t>Employee Parties</t>
  </si>
  <si>
    <t>%,V500110</t>
  </si>
  <si>
    <t>500110</t>
  </si>
  <si>
    <t>Software Expense</t>
  </si>
  <si>
    <t>%,V500300</t>
  </si>
  <si>
    <t>500300</t>
  </si>
  <si>
    <t>Tape Stock Expense</t>
  </si>
  <si>
    <t>%,V500480</t>
  </si>
  <si>
    <t>500480</t>
  </si>
  <si>
    <t>Software Maintenance</t>
  </si>
  <si>
    <t>%,V500490</t>
  </si>
  <si>
    <t>500490</t>
  </si>
  <si>
    <t>Systems Maintenance - Phone, H</t>
  </si>
  <si>
    <t>%,V500850</t>
  </si>
  <si>
    <t>500850</t>
  </si>
  <si>
    <t>Signage</t>
  </si>
  <si>
    <t>%,V504110</t>
  </si>
  <si>
    <t>504110</t>
  </si>
  <si>
    <t>Conference Registration Fees</t>
  </si>
  <si>
    <t>%,V506010</t>
  </si>
  <si>
    <t>506010</t>
  </si>
  <si>
    <t>Seminars Expense</t>
  </si>
  <si>
    <t>%,V506020</t>
  </si>
  <si>
    <t>506020</t>
  </si>
  <si>
    <t>Training Expense</t>
  </si>
  <si>
    <t>%,V508010</t>
  </si>
  <si>
    <t>508010</t>
  </si>
  <si>
    <t>Computer Equipment Expense</t>
  </si>
  <si>
    <t>%,V508050</t>
  </si>
  <si>
    <t>508050</t>
  </si>
  <si>
    <t>Kitchen Supplies</t>
  </si>
  <si>
    <t>%,V509010</t>
  </si>
  <si>
    <t>509010</t>
  </si>
  <si>
    <t>Equipment Rental</t>
  </si>
  <si>
    <t>%,V509020</t>
  </si>
  <si>
    <t>509020</t>
  </si>
  <si>
    <t>Office Equipment Expense</t>
  </si>
  <si>
    <t>%,V509040</t>
  </si>
  <si>
    <t>509040</t>
  </si>
  <si>
    <t>Office Repairs and Maintenance</t>
  </si>
  <si>
    <t>%,V510010</t>
  </si>
  <si>
    <t>510010</t>
  </si>
  <si>
    <t>Rent</t>
  </si>
  <si>
    <t>%,V510020</t>
  </si>
  <si>
    <t>510020</t>
  </si>
  <si>
    <t>Utilities</t>
  </si>
  <si>
    <t>Name of premium here</t>
  </si>
  <si>
    <t>Title/event here (ex: Howard U recruiting signage)</t>
  </si>
  <si>
    <t>Title/event here (ex: reception signage)</t>
  </si>
  <si>
    <t>Title/event here</t>
  </si>
  <si>
    <t>SHRM - Employee name</t>
  </si>
  <si>
    <t>Other Org - Employee name</t>
  </si>
  <si>
    <t>Add name here (see note to the right)</t>
  </si>
  <si>
    <t>Reception subs:</t>
  </si>
  <si>
    <t>Departmental:</t>
  </si>
  <si>
    <t>Employee - training class</t>
  </si>
  <si>
    <t>Exampels include:</t>
  </si>
  <si>
    <t>Fax machines</t>
  </si>
  <si>
    <t>copy machines</t>
  </si>
  <si>
    <t>postage machines</t>
  </si>
  <si>
    <t>Examples could include:</t>
  </si>
  <si>
    <t>I left in all my info in the event it's helpful.  If not, delete.</t>
  </si>
  <si>
    <t>Labor</t>
  </si>
  <si>
    <t>Trucking</t>
  </si>
  <si>
    <t>Examples to include:</t>
  </si>
  <si>
    <t>24-hour patrol service</t>
  </si>
  <si>
    <t>Special event security</t>
  </si>
  <si>
    <t>Maintenance</t>
  </si>
  <si>
    <t>Day (3) &amp; Evening (6) staffing</t>
  </si>
  <si>
    <t>Cleaning Supplies</t>
  </si>
  <si>
    <t>Emergency change-over due to terminations</t>
  </si>
  <si>
    <t>520060</t>
  </si>
  <si>
    <t>Moving Expense</t>
  </si>
  <si>
    <t>%,V550060</t>
  </si>
  <si>
    <t>550060</t>
  </si>
  <si>
    <t>Business Insurance</t>
  </si>
  <si>
    <t>First Aid Kit Supplies</t>
  </si>
  <si>
    <t>Paper</t>
  </si>
  <si>
    <t>Oversize Printing</t>
  </si>
  <si>
    <t>Copier Click Charges</t>
  </si>
  <si>
    <t>Water (40 5 gal jugs/week)</t>
  </si>
  <si>
    <t>Paper/Plastic (forks, cups, etc)</t>
  </si>
  <si>
    <t>Consumables (Coffee, tea, etc)</t>
  </si>
  <si>
    <t>Electrical</t>
  </si>
  <si>
    <t>Plumbing</t>
  </si>
  <si>
    <t>Roofing</t>
  </si>
  <si>
    <t>Miscellaneous</t>
  </si>
  <si>
    <t>NEW YORK</t>
  </si>
  <si>
    <t>Expo TV</t>
  </si>
  <si>
    <t>CHICAGO</t>
  </si>
  <si>
    <t>MLB</t>
  </si>
  <si>
    <t>DALLAS</t>
  </si>
  <si>
    <t>DETRIOT</t>
  </si>
  <si>
    <t xml:space="preserve">Misc. supplies </t>
  </si>
  <si>
    <t>ID cards, Clips, Ribbons, Covers</t>
  </si>
  <si>
    <t>Add/Replace Electric Strikes</t>
  </si>
  <si>
    <t>Replacement Radios/Bench Checks</t>
  </si>
  <si>
    <t>Misc Repairs &amp; Maintenance</t>
  </si>
  <si>
    <t>Window cleaning</t>
  </si>
  <si>
    <t>Carpet/Wood Floor Cleaning</t>
  </si>
  <si>
    <t>Light Vent Cleaning</t>
  </si>
  <si>
    <t>Indoor Air Quality Testing</t>
  </si>
  <si>
    <t>Annual PM Contract &amp; coil cleaning</t>
  </si>
  <si>
    <t>Re-balance / comfort cooling</t>
  </si>
  <si>
    <t>Vent/Shaft cleaning (1x/year)</t>
  </si>
  <si>
    <t>Insulate condensate pipes</t>
  </si>
  <si>
    <t>General Locksmith services</t>
  </si>
  <si>
    <t>Bi-yearly Inspection</t>
  </si>
  <si>
    <t>Recharge extinguishers (every 4 yrs)</t>
  </si>
  <si>
    <t>Replacement extinguishers</t>
  </si>
  <si>
    <t>IS Chargeback</t>
  </si>
  <si>
    <t>Conference calling</t>
  </si>
  <si>
    <t>Gl</t>
  </si>
  <si>
    <t>PREPAID JE</t>
  </si>
  <si>
    <t>Operating Escalations (Jamestown Chelsea Market LP)</t>
  </si>
  <si>
    <t>Operating and Real Estate Escalations (Kan Am 444 Michigan Ave)</t>
  </si>
  <si>
    <t>Law &amp; Order shoot</t>
  </si>
  <si>
    <t>Misc T&amp;E</t>
  </si>
  <si>
    <t>Basement - D GAAP adj</t>
  </si>
  <si>
    <t>Other offices</t>
  </si>
  <si>
    <t>Key Man Life</t>
  </si>
  <si>
    <t>Broker Service Agreement</t>
  </si>
  <si>
    <t>Training</t>
  </si>
  <si>
    <t>Recruiting</t>
  </si>
  <si>
    <t>6459</t>
  </si>
  <si>
    <t>6458</t>
  </si>
  <si>
    <t>6405</t>
  </si>
  <si>
    <t>DEPARTMENT:  HR</t>
  </si>
  <si>
    <t>WGMB</t>
  </si>
  <si>
    <t>WorthGroup Masterbuilders</t>
  </si>
  <si>
    <t>Example: Liz Rose - SHRM Conference</t>
  </si>
  <si>
    <t>Example:  Lunch with employees, Denver trip</t>
  </si>
  <si>
    <t>Birthday cards</t>
  </si>
  <si>
    <t>Folders</t>
  </si>
  <si>
    <t>401(k) Administration</t>
  </si>
  <si>
    <t>Salary Expense</t>
  </si>
  <si>
    <t>G/L Account Code</t>
  </si>
  <si>
    <t>Employee #1</t>
  </si>
  <si>
    <t>Employee #3</t>
  </si>
  <si>
    <t>Employee #2</t>
  </si>
  <si>
    <t>Employee #4</t>
  </si>
  <si>
    <t>Fringe Benefit</t>
  </si>
  <si>
    <t>Subtotal - Salary &amp; Fringe</t>
  </si>
  <si>
    <t>Consulting Expense</t>
  </si>
  <si>
    <t>'09 BUDGET</t>
  </si>
  <si>
    <t>2010 BUDGET</t>
  </si>
  <si>
    <t>Real Estate Escalation 2nd Half '09/'10</t>
  </si>
  <si>
    <t>Real Estate Escalation 1st half '10/'11</t>
  </si>
  <si>
    <t>2010</t>
  </si>
  <si>
    <t>2009</t>
  </si>
  <si>
    <t>Labor Relations</t>
  </si>
  <si>
    <t>Example: Val Grubb - SHRM Conference</t>
  </si>
  <si>
    <t>Basement Quarterly Cleaning</t>
  </si>
  <si>
    <t>Misc.</t>
  </si>
  <si>
    <t>NY Office</t>
  </si>
  <si>
    <t>8East cleaning</t>
  </si>
  <si>
    <t>Chicago Office</t>
  </si>
  <si>
    <t>Dallas Office</t>
  </si>
  <si>
    <t>Upholstery Cleaning (2x/year)</t>
  </si>
  <si>
    <t>High &amp; Detail cleaning (2x/year)</t>
  </si>
  <si>
    <t>Com Umbrella</t>
  </si>
  <si>
    <t>Excess Liability</t>
  </si>
  <si>
    <t>Additional parking spot</t>
  </si>
  <si>
    <t>Laura Griffith</t>
  </si>
  <si>
    <t>School District Tax</t>
  </si>
  <si>
    <t>Dallas Operating/RE Payment</t>
  </si>
  <si>
    <t>Worker's Comp, Assesment</t>
  </si>
  <si>
    <t>Jamestown other</t>
  </si>
  <si>
    <t>Hosting</t>
  </si>
  <si>
    <t>Telephone Equipment Charge</t>
  </si>
  <si>
    <t>Telephone Service Charge</t>
  </si>
  <si>
    <t>Additional Labor</t>
  </si>
  <si>
    <t>Misc -</t>
  </si>
  <si>
    <t>Rent - LA</t>
  </si>
  <si>
    <t>Freelance Painting</t>
  </si>
  <si>
    <t>Benefits Administration</t>
  </si>
  <si>
    <t>Add employee name or trip here</t>
  </si>
  <si>
    <t>Add employee name, trip name or purpose</t>
  </si>
  <si>
    <t>General monthly allotment</t>
  </si>
  <si>
    <t>Name of software here</t>
  </si>
  <si>
    <t>Add employee name or conference here</t>
  </si>
  <si>
    <t>Add name here</t>
  </si>
  <si>
    <t>This is NOT a formula - you merely put in the monthly budgeted figure in the same row as Cellular Phone Expense (above).</t>
  </si>
  <si>
    <t>Sponsorship</t>
  </si>
  <si>
    <t>Name of publication here</t>
  </si>
  <si>
    <t>Add party/event here</t>
  </si>
  <si>
    <t>Add party/event here (ex: Holiday Party)</t>
  </si>
  <si>
    <t>Add party/event here (ex: Summer Picnic)</t>
  </si>
  <si>
    <t>Add party/event here (ex: Take Daughters/Sons to Work)</t>
  </si>
  <si>
    <t>Name of premium here (ex: recruiting give-aways)</t>
  </si>
  <si>
    <t>Name of premium here (ex: 1 year anniversary pin)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</si>
</sst>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_);_(@_)"/>
    <numFmt numFmtId="169" formatCode="_(* #,##0.00_);_(* \(#,##0.00\);_(* &quot;-&quot;??_);_(@_)"/>
    <numFmt numFmtId="170" formatCode="_(* #,##0_);_(* \(#,##0\);_(* &quot;-&quot;??_);_(@_)"/>
  </numFmts>
  <fonts count="31">
    <font>
      <sz val="10"/>
      <name val="Arial"/>
    </font>
    <font>
      <sz val="10"/>
      <name val="Arial"/>
    </font>
    <font>
      <sz val="8"/>
      <name val="Arial"/>
    </font>
    <font>
      <b/>
      <sz val="9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b/>
      <sz val="10"/>
      <name val="Lucida Bright"/>
      <family val="1"/>
    </font>
    <font>
      <b/>
      <u/>
      <sz val="10"/>
      <name val="Lucida Bright"/>
      <family val="1"/>
    </font>
    <font>
      <i/>
      <sz val="10"/>
      <name val="Lucida Bright"/>
      <family val="1"/>
    </font>
    <font>
      <b/>
      <i/>
      <sz val="10"/>
      <name val="Lucida Bright"/>
      <family val="1"/>
    </font>
    <font>
      <b/>
      <u val="singleAccounting"/>
      <sz val="10"/>
      <name val="Lucida Bright"/>
      <family val="1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6" applyNumberFormat="0" applyAlignment="0" applyProtection="0"/>
    <xf numFmtId="0" fontId="18" fillId="24" borderId="7" applyNumberFormat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6" applyNumberFormat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13" fillId="26" borderId="12" applyNumberFormat="0" applyFont="0" applyAlignment="0" applyProtection="0"/>
    <xf numFmtId="0" fontId="27" fillId="23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167" fontId="5" fillId="0" borderId="0" xfId="28" applyNumberFormat="1" applyFont="1" applyFill="1" applyProtection="1">
      <protection locked="0"/>
    </xf>
    <xf numFmtId="167" fontId="5" fillId="0" borderId="0" xfId="28" applyNumberFormat="1" applyFont="1" applyFill="1"/>
    <xf numFmtId="167" fontId="6" fillId="0" borderId="0" xfId="28" applyNumberFormat="1" applyFont="1" applyFill="1"/>
    <xf numFmtId="49" fontId="4" fillId="0" borderId="0" xfId="0" applyNumberFormat="1" applyFont="1" applyFill="1" applyAlignment="1">
      <alignment horizontal="left"/>
    </xf>
    <xf numFmtId="49" fontId="5" fillId="0" borderId="0" xfId="28" applyNumberFormat="1" applyFont="1" applyFill="1" applyAlignment="1"/>
    <xf numFmtId="170" fontId="6" fillId="0" borderId="0" xfId="28" applyNumberFormat="1" applyFont="1" applyFill="1" applyAlignment="1">
      <alignment horizontal="left"/>
    </xf>
    <xf numFmtId="170" fontId="5" fillId="0" borderId="0" xfId="28" applyNumberFormat="1" applyFont="1" applyFill="1"/>
    <xf numFmtId="170" fontId="5" fillId="0" borderId="0" xfId="28" applyNumberFormat="1" applyFont="1" applyFill="1" applyAlignment="1">
      <alignment horizontal="left"/>
    </xf>
    <xf numFmtId="0" fontId="7" fillId="0" borderId="0" xfId="28" applyNumberFormat="1" applyFont="1" applyFill="1" applyAlignment="1">
      <alignment horizontal="left"/>
    </xf>
    <xf numFmtId="170" fontId="7" fillId="0" borderId="0" xfId="28" applyNumberFormat="1" applyFont="1" applyFill="1"/>
    <xf numFmtId="167" fontId="8" fillId="0" borderId="0" xfId="28" applyNumberFormat="1" applyFont="1" applyFill="1" applyAlignment="1">
      <alignment horizontal="right"/>
    </xf>
    <xf numFmtId="167" fontId="9" fillId="0" borderId="0" xfId="28" applyNumberFormat="1" applyFont="1" applyFill="1" applyAlignment="1">
      <alignment horizontal="right"/>
    </xf>
    <xf numFmtId="0" fontId="8" fillId="0" borderId="0" xfId="28" applyNumberFormat="1" applyFont="1" applyFill="1" applyAlignment="1">
      <alignment horizontal="left"/>
    </xf>
    <xf numFmtId="170" fontId="8" fillId="0" borderId="0" xfId="28" applyNumberFormat="1" applyFont="1" applyFill="1"/>
    <xf numFmtId="167" fontId="6" fillId="0" borderId="0" xfId="28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7" fontId="10" fillId="0" borderId="0" xfId="28" applyNumberFormat="1" applyFont="1" applyFill="1" applyAlignment="1" applyProtection="1">
      <alignment horizontal="center"/>
      <protection locked="0"/>
    </xf>
    <xf numFmtId="167" fontId="5" fillId="2" borderId="0" xfId="28" applyNumberFormat="1" applyFont="1" applyFill="1" applyBorder="1"/>
    <xf numFmtId="167" fontId="5" fillId="2" borderId="0" xfId="28" applyNumberFormat="1" applyFont="1" applyFill="1"/>
    <xf numFmtId="167" fontId="5" fillId="0" borderId="1" xfId="28" applyNumberFormat="1" applyFont="1" applyFill="1" applyBorder="1"/>
    <xf numFmtId="167" fontId="5" fillId="0" borderId="1" xfId="28" applyNumberFormat="1" applyFont="1" applyFill="1" applyBorder="1" applyProtection="1">
      <protection locked="0"/>
    </xf>
    <xf numFmtId="167" fontId="5" fillId="2" borderId="1" xfId="28" applyNumberFormat="1" applyFont="1" applyFill="1" applyBorder="1"/>
    <xf numFmtId="0" fontId="6" fillId="0" borderId="0" xfId="0" applyFont="1" applyFill="1"/>
    <xf numFmtId="167" fontId="5" fillId="0" borderId="2" xfId="28" applyNumberFormat="1" applyFont="1" applyFill="1" applyBorder="1"/>
    <xf numFmtId="167" fontId="5" fillId="2" borderId="2" xfId="28" applyNumberFormat="1" applyFont="1" applyFill="1" applyBorder="1"/>
    <xf numFmtId="0" fontId="6" fillId="0" borderId="0" xfId="0" applyFont="1" applyFill="1" applyAlignment="1">
      <alignment horizontal="left"/>
    </xf>
    <xf numFmtId="167" fontId="5" fillId="0" borderId="3" xfId="28" applyNumberFormat="1" applyFont="1" applyFill="1" applyBorder="1"/>
    <xf numFmtId="167" fontId="5" fillId="0" borderId="0" xfId="28" applyNumberFormat="1" applyFont="1" applyFill="1" applyBorder="1"/>
    <xf numFmtId="167" fontId="5" fillId="0" borderId="0" xfId="28" applyNumberFormat="1" applyFont="1" applyFill="1" applyBorder="1" applyProtection="1">
      <protection locked="0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167" fontId="5" fillId="0" borderId="4" xfId="28" applyNumberFormat="1" applyFont="1" applyFill="1" applyBorder="1" applyProtection="1">
      <protection locked="0"/>
    </xf>
    <xf numFmtId="167" fontId="5" fillId="0" borderId="4" xfId="28" applyNumberFormat="1" applyFont="1" applyFill="1" applyBorder="1"/>
    <xf numFmtId="0" fontId="5" fillId="0" borderId="0" xfId="0" applyFont="1" applyFill="1" applyAlignment="1">
      <alignment horizontal="right"/>
    </xf>
    <xf numFmtId="167" fontId="6" fillId="2" borderId="0" xfId="28" quotePrefix="1" applyNumberFormat="1" applyFont="1" applyFill="1" applyAlignment="1">
      <alignment horizontal="center"/>
    </xf>
    <xf numFmtId="167" fontId="5" fillId="2" borderId="4" xfId="28" applyNumberFormat="1" applyFont="1" applyFill="1" applyBorder="1"/>
    <xf numFmtId="0" fontId="7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7" fontId="5" fillId="0" borderId="0" xfId="0" applyNumberFormat="1" applyFont="1" applyFill="1"/>
    <xf numFmtId="167" fontId="6" fillId="0" borderId="0" xfId="28" applyNumberFormat="1" applyFont="1" applyFill="1" applyBorder="1"/>
    <xf numFmtId="167" fontId="5" fillId="0" borderId="5" xfId="28" applyNumberFormat="1" applyFont="1" applyFill="1" applyBorder="1"/>
    <xf numFmtId="167" fontId="6" fillId="0" borderId="0" xfId="28" quotePrefix="1" applyNumberFormat="1" applyFont="1" applyFill="1" applyAlignment="1">
      <alignment horizontal="center"/>
    </xf>
    <xf numFmtId="167" fontId="8" fillId="0" borderId="0" xfId="28" applyNumberFormat="1" applyFont="1" applyFill="1" applyBorder="1" applyAlignment="1">
      <alignment horizontal="right"/>
    </xf>
    <xf numFmtId="167" fontId="6" fillId="0" borderId="0" xfId="28" applyNumberFormat="1" applyFont="1" applyFill="1" applyBorder="1" applyAlignment="1">
      <alignment horizontal="center"/>
    </xf>
    <xf numFmtId="167" fontId="10" fillId="0" borderId="0" xfId="28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167" fontId="9" fillId="0" borderId="0" xfId="28" applyNumberFormat="1" applyFont="1" applyFill="1" applyBorder="1" applyAlignment="1">
      <alignment horizontal="right"/>
    </xf>
    <xf numFmtId="167" fontId="6" fillId="0" borderId="0" xfId="28" quotePrefix="1" applyNumberFormat="1" applyFont="1" applyFill="1" applyBorder="1" applyAlignment="1">
      <alignment horizontal="center"/>
    </xf>
    <xf numFmtId="167" fontId="6" fillId="2" borderId="0" xfId="28" applyNumberFormat="1" applyFont="1" applyFill="1" applyBorder="1"/>
    <xf numFmtId="167" fontId="6" fillId="2" borderId="0" xfId="28" applyNumberFormat="1" applyFont="1" applyFill="1"/>
    <xf numFmtId="167" fontId="6" fillId="2" borderId="1" xfId="28" applyNumberFormat="1" applyFont="1" applyFill="1" applyBorder="1"/>
    <xf numFmtId="167" fontId="6" fillId="2" borderId="2" xfId="28" applyNumberFormat="1" applyFont="1" applyFill="1" applyBorder="1"/>
    <xf numFmtId="167" fontId="6" fillId="2" borderId="3" xfId="28" applyNumberFormat="1" applyFont="1" applyFill="1" applyBorder="1"/>
    <xf numFmtId="170" fontId="5" fillId="0" borderId="1" xfId="28" applyNumberFormat="1" applyFont="1" applyFill="1" applyBorder="1" applyProtection="1">
      <protection locked="0"/>
    </xf>
    <xf numFmtId="167" fontId="10" fillId="0" borderId="0" xfId="28" quotePrefix="1" applyNumberFormat="1" applyFont="1" applyFill="1" applyAlignment="1" applyProtection="1">
      <alignment horizontal="center"/>
      <protection locked="0"/>
    </xf>
    <xf numFmtId="170" fontId="3" fillId="0" borderId="0" xfId="28" applyNumberFormat="1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7" fontId="6" fillId="0" borderId="1" xfId="28" applyNumberFormat="1" applyFont="1" applyFill="1" applyBorder="1" applyAlignment="1">
      <alignment horizontal="center"/>
    </xf>
    <xf numFmtId="167" fontId="5" fillId="0" borderId="0" xfId="28" applyNumberFormat="1" applyFont="1" applyFill="1" applyAlignment="1" applyProtection="1">
      <alignment horizontal="center"/>
      <protection locked="0"/>
    </xf>
    <xf numFmtId="167" fontId="5" fillId="0" borderId="0" xfId="28" quotePrefix="1" applyNumberFormat="1" applyFont="1" applyFill="1" applyAlignment="1" applyProtection="1">
      <alignment horizontal="center"/>
      <protection locked="0"/>
    </xf>
    <xf numFmtId="167" fontId="5" fillId="3" borderId="0" xfId="28" applyNumberFormat="1" applyFont="1" applyFill="1" applyAlignment="1" applyProtection="1">
      <alignment horizontal="center"/>
      <protection locked="0"/>
    </xf>
    <xf numFmtId="0" fontId="6" fillId="2" borderId="0" xfId="28" quotePrefix="1" applyNumberFormat="1" applyFont="1" applyFill="1" applyAlignment="1">
      <alignment horizontal="center"/>
    </xf>
    <xf numFmtId="0" fontId="6" fillId="0" borderId="0" xfId="28" quotePrefix="1" applyNumberFormat="1" applyFont="1" applyFill="1" applyAlignment="1">
      <alignment horizontal="center"/>
    </xf>
    <xf numFmtId="0" fontId="5" fillId="4" borderId="1" xfId="0" applyFont="1" applyFill="1" applyBorder="1" applyAlignment="1">
      <alignment horizontal="left"/>
    </xf>
    <xf numFmtId="0" fontId="7" fillId="0" borderId="0" xfId="0" applyFont="1" applyFill="1" applyBorder="1"/>
    <xf numFmtId="167" fontId="10" fillId="0" borderId="0" xfId="28" quotePrefix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167" fontId="5" fillId="0" borderId="2" xfId="28" applyNumberFormat="1" applyFont="1" applyFill="1" applyBorder="1" applyProtection="1">
      <protection locked="0"/>
    </xf>
    <xf numFmtId="170" fontId="5" fillId="0" borderId="0" xfId="28" applyNumberFormat="1" applyFont="1" applyFill="1" applyBorder="1" applyProtection="1">
      <protection locked="0"/>
    </xf>
    <xf numFmtId="167" fontId="10" fillId="3" borderId="0" xfId="28" applyNumberFormat="1" applyFont="1" applyFill="1" applyAlignment="1" applyProtection="1">
      <alignment horizontal="center"/>
      <protection locked="0"/>
    </xf>
    <xf numFmtId="167" fontId="10" fillId="3" borderId="0" xfId="28" applyNumberFormat="1" applyFont="1" applyFill="1" applyBorder="1" applyAlignment="1" applyProtection="1">
      <alignment horizontal="center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>
    <pageSetUpPr fitToPage="1"/>
  </sheetPr>
  <dimension ref="A1:AH246"/>
  <sheetViews>
    <sheetView tabSelected="1" topLeftCell="B2" zoomScale="80" zoomScaleNormal="80" zoomScalePageLayoutView="80" workbookViewId="0">
      <pane xSplit="2" ySplit="10" topLeftCell="F12" activePane="bottomRight" state="frozen"/>
      <selection activeCell="G30" sqref="G30"/>
      <selection pane="topRight" activeCell="G30" sqref="G30"/>
      <selection pane="bottomLeft" activeCell="G30" sqref="G30"/>
      <selection pane="bottomRight" activeCell="R17" sqref="R17"/>
    </sheetView>
  </sheetViews>
  <sheetFormatPr baseColWidth="10" defaultColWidth="9.1640625" defaultRowHeight="17.25" customHeight="1" outlineLevelRow="1"/>
  <cols>
    <col min="1" max="1" width="12.5" style="5" hidden="1" customWidth="1"/>
    <col min="2" max="2" width="10.6640625" style="4" customWidth="1"/>
    <col min="3" max="3" width="28.5" style="5" customWidth="1"/>
    <col min="4" max="4" width="28.5" style="5" hidden="1" customWidth="1"/>
    <col min="5" max="19" width="14.1640625" style="7" customWidth="1"/>
    <col min="20" max="20" width="14.1640625" style="34" customWidth="1"/>
    <col min="21" max="21" width="8.5" style="34" customWidth="1"/>
    <col min="22" max="22" width="15.6640625" style="7" customWidth="1"/>
    <col min="23" max="16384" width="9.1640625" style="5"/>
  </cols>
  <sheetData>
    <row r="1" spans="1:22" ht="21" hidden="1" customHeight="1">
      <c r="A1" s="5" t="s">
        <v>105</v>
      </c>
      <c r="B1" s="4" t="s">
        <v>102</v>
      </c>
      <c r="C1" s="5" t="s">
        <v>103</v>
      </c>
      <c r="E1" s="6" t="s">
        <v>119</v>
      </c>
      <c r="F1" s="6" t="s">
        <v>120</v>
      </c>
      <c r="G1" s="6" t="s">
        <v>40</v>
      </c>
      <c r="H1" s="6" t="s">
        <v>111</v>
      </c>
      <c r="I1" s="6" t="s">
        <v>112</v>
      </c>
      <c r="J1" s="6" t="s">
        <v>113</v>
      </c>
      <c r="K1" s="6" t="s">
        <v>114</v>
      </c>
      <c r="L1" s="6" t="s">
        <v>106</v>
      </c>
      <c r="M1" s="6" t="s">
        <v>107</v>
      </c>
      <c r="N1" s="6" t="s">
        <v>108</v>
      </c>
      <c r="O1" s="6" t="s">
        <v>109</v>
      </c>
      <c r="P1" s="6" t="s">
        <v>110</v>
      </c>
      <c r="Q1" s="7" t="s">
        <v>100</v>
      </c>
      <c r="R1" s="7" t="s">
        <v>100</v>
      </c>
    </row>
    <row r="2" spans="1:22" ht="17.25" customHeight="1">
      <c r="B2" s="1" t="s">
        <v>99</v>
      </c>
      <c r="C2" s="2" t="s">
        <v>41</v>
      </c>
      <c r="D2" s="2"/>
      <c r="Q2" s="8"/>
      <c r="R2" s="8"/>
      <c r="S2" s="8"/>
      <c r="T2" s="48"/>
      <c r="U2" s="48"/>
      <c r="V2" s="8"/>
    </row>
    <row r="3" spans="1:22" ht="17.25" customHeight="1">
      <c r="B3" s="1" t="s">
        <v>98</v>
      </c>
      <c r="C3" s="9" t="s">
        <v>192</v>
      </c>
      <c r="D3" s="9"/>
    </row>
    <row r="4" spans="1:22" ht="17.25" customHeight="1">
      <c r="B4" s="1"/>
      <c r="C4" s="10"/>
      <c r="D4" s="10"/>
      <c r="O4" s="8"/>
    </row>
    <row r="5" spans="1:22" ht="17.25" customHeight="1">
      <c r="B5" s="11"/>
      <c r="C5" s="12"/>
      <c r="D5" s="12"/>
      <c r="O5" s="8"/>
    </row>
    <row r="6" spans="1:22" ht="13">
      <c r="B6" s="1" t="s">
        <v>104</v>
      </c>
      <c r="C6" s="3"/>
      <c r="D6" s="3"/>
      <c r="O6" s="8"/>
      <c r="Q6" s="8"/>
      <c r="R6" s="8"/>
      <c r="S6" s="8"/>
      <c r="T6" s="48"/>
    </row>
    <row r="7" spans="1:22" ht="13">
      <c r="B7" s="32" t="s">
        <v>342</v>
      </c>
      <c r="C7" s="12"/>
      <c r="D7" s="12"/>
      <c r="O7" s="8"/>
    </row>
    <row r="8" spans="1:22" ht="17.25" customHeight="1">
      <c r="B8" s="13"/>
      <c r="C8" s="12"/>
      <c r="D8" s="12"/>
    </row>
    <row r="9" spans="1:22" ht="17.25" customHeight="1">
      <c r="B9" s="14" t="s">
        <v>97</v>
      </c>
      <c r="C9" s="15" t="s">
        <v>96</v>
      </c>
      <c r="D9" s="15"/>
      <c r="E9" s="16">
        <v>1</v>
      </c>
      <c r="F9" s="16">
        <v>2</v>
      </c>
      <c r="G9" s="16">
        <v>3</v>
      </c>
      <c r="H9" s="16">
        <v>4</v>
      </c>
      <c r="I9" s="16">
        <v>5</v>
      </c>
      <c r="J9" s="16">
        <v>6</v>
      </c>
      <c r="K9" s="16">
        <v>7</v>
      </c>
      <c r="L9" s="16">
        <v>8</v>
      </c>
      <c r="M9" s="16">
        <v>9</v>
      </c>
      <c r="N9" s="16">
        <v>10</v>
      </c>
      <c r="O9" s="16">
        <v>11</v>
      </c>
      <c r="P9" s="16">
        <v>12</v>
      </c>
      <c r="Q9" s="17">
        <v>13</v>
      </c>
      <c r="R9" s="17">
        <v>13</v>
      </c>
      <c r="S9" s="17"/>
      <c r="T9" s="55"/>
      <c r="U9" s="51"/>
    </row>
    <row r="10" spans="1:22" ht="17.25" customHeight="1">
      <c r="B10" s="18"/>
      <c r="C10" s="19"/>
      <c r="D10" s="19"/>
      <c r="E10" s="20" t="s">
        <v>85</v>
      </c>
      <c r="F10" s="20" t="s">
        <v>86</v>
      </c>
      <c r="G10" s="20" t="s">
        <v>87</v>
      </c>
      <c r="H10" s="20" t="s">
        <v>88</v>
      </c>
      <c r="I10" s="20" t="s">
        <v>89</v>
      </c>
      <c r="J10" s="20" t="s">
        <v>90</v>
      </c>
      <c r="K10" s="20" t="s">
        <v>91</v>
      </c>
      <c r="L10" s="20" t="s">
        <v>176</v>
      </c>
      <c r="M10" s="20" t="s">
        <v>92</v>
      </c>
      <c r="N10" s="20" t="s">
        <v>93</v>
      </c>
      <c r="O10" s="20" t="s">
        <v>94</v>
      </c>
      <c r="P10" s="20" t="s">
        <v>95</v>
      </c>
      <c r="Q10" s="41" t="s">
        <v>345</v>
      </c>
      <c r="R10" s="50" t="s">
        <v>346</v>
      </c>
      <c r="S10" s="20" t="s">
        <v>121</v>
      </c>
      <c r="T10" s="56"/>
      <c r="U10" s="52"/>
    </row>
    <row r="11" spans="1:22" s="21" customFormat="1" ht="17.25" customHeight="1">
      <c r="B11" s="22"/>
      <c r="E11" s="23" t="s">
        <v>37</v>
      </c>
      <c r="F11" s="23" t="s">
        <v>37</v>
      </c>
      <c r="G11" s="23" t="s">
        <v>37</v>
      </c>
      <c r="H11" s="23" t="s">
        <v>37</v>
      </c>
      <c r="I11" s="23" t="s">
        <v>37</v>
      </c>
      <c r="J11" s="23" t="s">
        <v>37</v>
      </c>
      <c r="K11" s="23" t="s">
        <v>37</v>
      </c>
      <c r="L11" s="23" t="s">
        <v>37</v>
      </c>
      <c r="M11" s="23" t="s">
        <v>37</v>
      </c>
      <c r="N11" s="23" t="s">
        <v>37</v>
      </c>
      <c r="O11" s="23" t="s">
        <v>37</v>
      </c>
      <c r="P11" s="23" t="s">
        <v>37</v>
      </c>
      <c r="Q11" s="80" t="s">
        <v>37</v>
      </c>
      <c r="R11" s="23" t="s">
        <v>37</v>
      </c>
      <c r="S11" s="63" t="s">
        <v>341</v>
      </c>
      <c r="T11" s="53"/>
      <c r="U11" s="53"/>
    </row>
    <row r="12" spans="1:22" s="21" customFormat="1" ht="17.25" customHeight="1">
      <c r="B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63"/>
      <c r="T12" s="53"/>
      <c r="U12" s="53"/>
    </row>
    <row r="13" spans="1:22" s="21" customFormat="1" ht="17.25" customHeight="1">
      <c r="B13" s="22">
        <v>500100</v>
      </c>
      <c r="C13" s="21" t="str">
        <f>'Detailed Budget'!C13</f>
        <v>Salary Expense</v>
      </c>
      <c r="E13" s="68">
        <f>'Detailed Budget'!D13</f>
        <v>0</v>
      </c>
      <c r="F13" s="68">
        <f>'Detailed Budget'!E13</f>
        <v>0</v>
      </c>
      <c r="G13" s="68">
        <f>'Detailed Budget'!F13</f>
        <v>0</v>
      </c>
      <c r="H13" s="68">
        <f>'Detailed Budget'!G13</f>
        <v>0</v>
      </c>
      <c r="I13" s="68">
        <f>'Detailed Budget'!H13</f>
        <v>0</v>
      </c>
      <c r="J13" s="68">
        <f>'Detailed Budget'!I13</f>
        <v>0</v>
      </c>
      <c r="K13" s="68">
        <f>'Detailed Budget'!J13</f>
        <v>0</v>
      </c>
      <c r="L13" s="68">
        <f>'Detailed Budget'!K13</f>
        <v>0</v>
      </c>
      <c r="M13" s="68">
        <f>'Detailed Budget'!L13</f>
        <v>0</v>
      </c>
      <c r="N13" s="68">
        <f>'Detailed Budget'!M13</f>
        <v>0</v>
      </c>
      <c r="O13" s="68">
        <f>'Detailed Budget'!N13</f>
        <v>0</v>
      </c>
      <c r="P13" s="68">
        <f>'Detailed Budget'!O13</f>
        <v>0</v>
      </c>
      <c r="Q13" s="70">
        <f>SUM(E13:P13)</f>
        <v>0</v>
      </c>
      <c r="R13" s="23"/>
      <c r="S13" s="69">
        <f>R13-Q13</f>
        <v>0</v>
      </c>
      <c r="T13" s="53"/>
      <c r="U13" s="53"/>
    </row>
    <row r="14" spans="1:22" s="21" customFormat="1" ht="17.25" customHeight="1">
      <c r="B14" s="22">
        <v>500120</v>
      </c>
      <c r="C14" s="21" t="str">
        <f>'Detailed Budget'!C19</f>
        <v>Fringe Benefit</v>
      </c>
      <c r="E14" s="20">
        <f>'Detailed Budget'!D19</f>
        <v>0</v>
      </c>
      <c r="F14" s="20">
        <f>'Detailed Budget'!E19</f>
        <v>0</v>
      </c>
      <c r="G14" s="20">
        <f>'Detailed Budget'!F19</f>
        <v>0</v>
      </c>
      <c r="H14" s="20">
        <f>'Detailed Budget'!G19</f>
        <v>0</v>
      </c>
      <c r="I14" s="20">
        <f>'Detailed Budget'!H19</f>
        <v>0</v>
      </c>
      <c r="J14" s="20">
        <f>'Detailed Budget'!I19</f>
        <v>0</v>
      </c>
      <c r="K14" s="20">
        <f>'Detailed Budget'!J19</f>
        <v>0</v>
      </c>
      <c r="L14" s="20">
        <f>'Detailed Budget'!K19</f>
        <v>0</v>
      </c>
      <c r="M14" s="20">
        <f>'Detailed Budget'!L19</f>
        <v>0</v>
      </c>
      <c r="N14" s="20">
        <f>'Detailed Budget'!M19</f>
        <v>0</v>
      </c>
      <c r="O14" s="20">
        <f>'Detailed Budget'!N19</f>
        <v>0</v>
      </c>
      <c r="P14" s="20">
        <f>'Detailed Budget'!O19</f>
        <v>0</v>
      </c>
      <c r="Q14" s="57">
        <f>SUM(E14:P14)</f>
        <v>0</v>
      </c>
      <c r="R14" s="34"/>
      <c r="S14" s="34">
        <f>R14-Q14</f>
        <v>0</v>
      </c>
      <c r="T14" s="48"/>
      <c r="U14" s="52"/>
    </row>
    <row r="15" spans="1:22" ht="17.25" customHeight="1">
      <c r="A15" s="21" t="s">
        <v>179</v>
      </c>
      <c r="C15" s="1" t="s">
        <v>339</v>
      </c>
      <c r="D15" s="1"/>
      <c r="E15" s="26">
        <f t="shared" ref="E15:P15" si="0">SUM(E13:E14)</f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59">
        <f>SUM(E15:P15)</f>
        <v>0</v>
      </c>
      <c r="R15" s="26">
        <f>SUM(R13:R14)</f>
        <v>0</v>
      </c>
      <c r="S15" s="26">
        <f>R15-Q15</f>
        <v>0</v>
      </c>
      <c r="T15" s="48"/>
    </row>
    <row r="16" spans="1:22" ht="17.25" customHeight="1">
      <c r="A16" s="21"/>
      <c r="C16" s="1"/>
      <c r="D16" s="1"/>
      <c r="Q16" s="58"/>
      <c r="T16" s="48"/>
    </row>
    <row r="17" spans="1:20" ht="13" outlineLevel="1">
      <c r="A17" s="5" t="s">
        <v>122</v>
      </c>
      <c r="B17" s="4" t="s">
        <v>123</v>
      </c>
      <c r="C17" s="5" t="str">
        <f>'Detailed Budget'!C25</f>
        <v>Freelance Fees</v>
      </c>
      <c r="E17" s="6">
        <f>'Detailed Budget'!D25</f>
        <v>0</v>
      </c>
      <c r="F17" s="6">
        <f>'Detailed Budget'!E25</f>
        <v>0</v>
      </c>
      <c r="G17" s="6">
        <f>'Detailed Budget'!F25</f>
        <v>0</v>
      </c>
      <c r="H17" s="6">
        <f>'Detailed Budget'!G25</f>
        <v>0</v>
      </c>
      <c r="I17" s="6">
        <f>'Detailed Budget'!H25</f>
        <v>0</v>
      </c>
      <c r="J17" s="6">
        <f>'Detailed Budget'!I25</f>
        <v>0</v>
      </c>
      <c r="K17" s="6">
        <f>'Detailed Budget'!J25</f>
        <v>0</v>
      </c>
      <c r="L17" s="6">
        <f>'Detailed Budget'!K25</f>
        <v>0</v>
      </c>
      <c r="M17" s="6">
        <f>'Detailed Budget'!L25</f>
        <v>0</v>
      </c>
      <c r="N17" s="6">
        <f>'Detailed Budget'!M25</f>
        <v>0</v>
      </c>
      <c r="O17" s="6">
        <f>'Detailed Budget'!N25</f>
        <v>0</v>
      </c>
      <c r="P17" s="6">
        <f>'Detailed Budget'!O25</f>
        <v>0</v>
      </c>
      <c r="Q17" s="58">
        <f>SUM(E17:P17)</f>
        <v>0</v>
      </c>
      <c r="R17" s="7">
        <v>16674.310000000001</v>
      </c>
      <c r="S17" s="7">
        <f>R17-Q17</f>
        <v>16674.310000000001</v>
      </c>
      <c r="T17" s="48"/>
    </row>
    <row r="18" spans="1:20" ht="13" outlineLevel="1">
      <c r="A18" s="5" t="s">
        <v>193</v>
      </c>
      <c r="B18" s="4" t="s">
        <v>194</v>
      </c>
      <c r="C18" s="5" t="str">
        <f>'Detailed Budget'!C27</f>
        <v>Consulting Expense</v>
      </c>
      <c r="E18" s="6">
        <f>'Detailed Budget'!D27</f>
        <v>0</v>
      </c>
      <c r="F18" s="6">
        <f>'Detailed Budget'!E27</f>
        <v>0</v>
      </c>
      <c r="G18" s="6">
        <f>'Detailed Budget'!F27</f>
        <v>0</v>
      </c>
      <c r="H18" s="6">
        <f>'Detailed Budget'!G27</f>
        <v>0</v>
      </c>
      <c r="I18" s="6">
        <f>'Detailed Budget'!H27</f>
        <v>0</v>
      </c>
      <c r="J18" s="6">
        <f>'Detailed Budget'!I27</f>
        <v>0</v>
      </c>
      <c r="K18" s="6">
        <f>'Detailed Budget'!J27</f>
        <v>0</v>
      </c>
      <c r="L18" s="6">
        <f>'Detailed Budget'!K27</f>
        <v>0</v>
      </c>
      <c r="M18" s="6">
        <f>'Detailed Budget'!L27</f>
        <v>0</v>
      </c>
      <c r="N18" s="6">
        <f>'Detailed Budget'!M27</f>
        <v>0</v>
      </c>
      <c r="O18" s="6">
        <f>'Detailed Budget'!N27</f>
        <v>0</v>
      </c>
      <c r="P18" s="6">
        <f>'Detailed Budget'!O27</f>
        <v>0</v>
      </c>
      <c r="Q18" s="58">
        <f>SUM(E18:P18)</f>
        <v>0</v>
      </c>
      <c r="R18" s="7">
        <v>64883</v>
      </c>
      <c r="S18" s="7">
        <f>R18-Q18</f>
        <v>64883</v>
      </c>
      <c r="T18" s="48"/>
    </row>
    <row r="19" spans="1:20" ht="17.25" customHeight="1">
      <c r="A19" s="21" t="s">
        <v>180</v>
      </c>
      <c r="C19" s="1" t="s">
        <v>117</v>
      </c>
      <c r="D19" s="1"/>
      <c r="E19" s="26">
        <f>SUM(E17:E18)</f>
        <v>0</v>
      </c>
      <c r="F19" s="26">
        <f t="shared" ref="F19:P19" si="1">SUM(F17:F18)</f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0</v>
      </c>
      <c r="Q19" s="59">
        <f>SUM(E19:P19)</f>
        <v>0</v>
      </c>
      <c r="R19" s="26">
        <f>SUM(R17:R18)</f>
        <v>81557.31</v>
      </c>
      <c r="S19" s="26">
        <f>R19-Q19</f>
        <v>81557.31</v>
      </c>
      <c r="T19" s="48"/>
    </row>
    <row r="20" spans="1:20" ht="17.25" customHeight="1">
      <c r="C20" s="29"/>
      <c r="D20" s="29"/>
      <c r="Q20" s="58"/>
      <c r="T20" s="48"/>
    </row>
    <row r="21" spans="1:20" ht="13" outlineLevel="1">
      <c r="A21" s="5" t="s">
        <v>125</v>
      </c>
      <c r="B21" s="4" t="s">
        <v>126</v>
      </c>
      <c r="C21" s="5" t="str">
        <f>'Detailed Budget'!C32</f>
        <v>Airfare Expense</v>
      </c>
      <c r="E21" s="6">
        <f>'Detailed Budget'!D32</f>
        <v>0</v>
      </c>
      <c r="F21" s="6">
        <f>'Detailed Budget'!E32</f>
        <v>0</v>
      </c>
      <c r="G21" s="6">
        <f>'Detailed Budget'!F32</f>
        <v>0</v>
      </c>
      <c r="H21" s="6">
        <f>'Detailed Budget'!G32</f>
        <v>0</v>
      </c>
      <c r="I21" s="6">
        <f>'Detailed Budget'!H32</f>
        <v>0</v>
      </c>
      <c r="J21" s="6">
        <f>'Detailed Budget'!I32</f>
        <v>400</v>
      </c>
      <c r="K21" s="6">
        <f>'Detailed Budget'!J32</f>
        <v>0</v>
      </c>
      <c r="L21" s="6">
        <f>'Detailed Budget'!K32</f>
        <v>0</v>
      </c>
      <c r="M21" s="6">
        <f>'Detailed Budget'!L32</f>
        <v>0</v>
      </c>
      <c r="N21" s="6">
        <f>'Detailed Budget'!M32</f>
        <v>0</v>
      </c>
      <c r="O21" s="6">
        <f>'Detailed Budget'!N32</f>
        <v>0</v>
      </c>
      <c r="P21" s="6">
        <f>'Detailed Budget'!O32</f>
        <v>0</v>
      </c>
      <c r="Q21" s="58">
        <f t="shared" ref="Q21:Q32" si="2">SUM(E21:P21)</f>
        <v>400</v>
      </c>
      <c r="R21" s="7">
        <v>8685.66</v>
      </c>
      <c r="S21" s="7">
        <f t="shared" ref="S21:S32" si="3">R21-Q21</f>
        <v>8285.66</v>
      </c>
      <c r="T21" s="48"/>
    </row>
    <row r="22" spans="1:20" ht="13" outlineLevel="1">
      <c r="A22" s="5" t="s">
        <v>128</v>
      </c>
      <c r="B22" s="4" t="s">
        <v>129</v>
      </c>
      <c r="C22" s="5" t="str">
        <f>'Detailed Budget'!C44</f>
        <v>Hotel Expense</v>
      </c>
      <c r="E22" s="6">
        <f>'Detailed Budget'!D44</f>
        <v>0</v>
      </c>
      <c r="F22" s="6">
        <f>'Detailed Budget'!E44</f>
        <v>0</v>
      </c>
      <c r="G22" s="6">
        <f>'Detailed Budget'!F44</f>
        <v>0</v>
      </c>
      <c r="H22" s="6">
        <f>'Detailed Budget'!G44</f>
        <v>0</v>
      </c>
      <c r="I22" s="6">
        <f>'Detailed Budget'!H44</f>
        <v>0</v>
      </c>
      <c r="J22" s="6">
        <f>'Detailed Budget'!I44</f>
        <v>750</v>
      </c>
      <c r="K22" s="6">
        <f>'Detailed Budget'!J44</f>
        <v>0</v>
      </c>
      <c r="L22" s="6">
        <f>'Detailed Budget'!K44</f>
        <v>0</v>
      </c>
      <c r="M22" s="6">
        <f>'Detailed Budget'!L44</f>
        <v>0</v>
      </c>
      <c r="N22" s="6">
        <f>'Detailed Budget'!M44</f>
        <v>0</v>
      </c>
      <c r="O22" s="6">
        <f>'Detailed Budget'!N44</f>
        <v>0</v>
      </c>
      <c r="P22" s="6">
        <f>'Detailed Budget'!O44</f>
        <v>0</v>
      </c>
      <c r="Q22" s="58">
        <f t="shared" si="2"/>
        <v>750</v>
      </c>
      <c r="R22" s="7">
        <v>8050.5</v>
      </c>
      <c r="S22" s="7">
        <f t="shared" si="3"/>
        <v>7300.5</v>
      </c>
      <c r="T22" s="48"/>
    </row>
    <row r="23" spans="1:20" ht="13" outlineLevel="1">
      <c r="A23" s="5" t="s">
        <v>131</v>
      </c>
      <c r="B23" s="4" t="s">
        <v>132</v>
      </c>
      <c r="C23" s="5" t="str">
        <f>'Detailed Budget'!C56</f>
        <v>Rental Car Expense</v>
      </c>
      <c r="E23" s="6">
        <f>'Detailed Budget'!D56</f>
        <v>0</v>
      </c>
      <c r="F23" s="6">
        <f>'Detailed Budget'!E56</f>
        <v>0</v>
      </c>
      <c r="G23" s="6">
        <f>'Detailed Budget'!F56</f>
        <v>0</v>
      </c>
      <c r="H23" s="6">
        <f>'Detailed Budget'!G56</f>
        <v>0</v>
      </c>
      <c r="I23" s="6">
        <f>'Detailed Budget'!H56</f>
        <v>0</v>
      </c>
      <c r="J23" s="6">
        <f>'Detailed Budget'!I56</f>
        <v>0</v>
      </c>
      <c r="K23" s="6">
        <f>'Detailed Budget'!J56</f>
        <v>0</v>
      </c>
      <c r="L23" s="6">
        <f>'Detailed Budget'!K56</f>
        <v>0</v>
      </c>
      <c r="M23" s="6">
        <f>'Detailed Budget'!L56</f>
        <v>0</v>
      </c>
      <c r="N23" s="6">
        <f>'Detailed Budget'!M56</f>
        <v>0</v>
      </c>
      <c r="O23" s="6">
        <f>'Detailed Budget'!N56</f>
        <v>0</v>
      </c>
      <c r="P23" s="6">
        <f>'Detailed Budget'!O56</f>
        <v>0</v>
      </c>
      <c r="Q23" s="58">
        <f t="shared" si="2"/>
        <v>0</v>
      </c>
      <c r="R23" s="7">
        <v>2062.0100000000002</v>
      </c>
      <c r="S23" s="7">
        <f t="shared" si="3"/>
        <v>2062.0100000000002</v>
      </c>
      <c r="T23" s="48"/>
    </row>
    <row r="24" spans="1:20" ht="13" outlineLevel="1">
      <c r="A24" s="5" t="s">
        <v>134</v>
      </c>
      <c r="B24" s="4" t="s">
        <v>135</v>
      </c>
      <c r="C24" s="5" t="str">
        <f>'Detailed Budget'!C68</f>
        <v>Meals and Entertainment</v>
      </c>
      <c r="E24" s="6">
        <f>'Detailed Budget'!D68</f>
        <v>500</v>
      </c>
      <c r="F24" s="6">
        <f>'Detailed Budget'!E68</f>
        <v>500</v>
      </c>
      <c r="G24" s="6">
        <f>'Detailed Budget'!F68</f>
        <v>500</v>
      </c>
      <c r="H24" s="6">
        <f>'Detailed Budget'!G68</f>
        <v>500</v>
      </c>
      <c r="I24" s="6">
        <f>'Detailed Budget'!H68</f>
        <v>500</v>
      </c>
      <c r="J24" s="6">
        <f>'Detailed Budget'!I68</f>
        <v>500</v>
      </c>
      <c r="K24" s="6">
        <f>'Detailed Budget'!J68</f>
        <v>500</v>
      </c>
      <c r="L24" s="6">
        <f>'Detailed Budget'!K68</f>
        <v>500</v>
      </c>
      <c r="M24" s="6">
        <f>'Detailed Budget'!L68</f>
        <v>500</v>
      </c>
      <c r="N24" s="6">
        <f>'Detailed Budget'!M68</f>
        <v>500</v>
      </c>
      <c r="O24" s="6">
        <f>'Detailed Budget'!N68</f>
        <v>500</v>
      </c>
      <c r="P24" s="6">
        <f>'Detailed Budget'!O68</f>
        <v>500</v>
      </c>
      <c r="Q24" s="58">
        <f t="shared" si="2"/>
        <v>6000</v>
      </c>
      <c r="R24" s="7">
        <v>12000.18</v>
      </c>
      <c r="S24" s="7">
        <f t="shared" si="3"/>
        <v>6000.18</v>
      </c>
      <c r="T24" s="48"/>
    </row>
    <row r="25" spans="1:20" ht="13" outlineLevel="1">
      <c r="A25" s="5" t="s">
        <v>137</v>
      </c>
      <c r="B25" s="4" t="s">
        <v>138</v>
      </c>
      <c r="C25" s="5" t="str">
        <f>'Detailed Budget'!C70</f>
        <v>Car Service</v>
      </c>
      <c r="E25" s="6">
        <f>'Detailed Budget'!D70</f>
        <v>0</v>
      </c>
      <c r="F25" s="6">
        <f>'Detailed Budget'!E70</f>
        <v>0</v>
      </c>
      <c r="G25" s="6">
        <f>'Detailed Budget'!F70</f>
        <v>0</v>
      </c>
      <c r="H25" s="6">
        <f>'Detailed Budget'!G70</f>
        <v>0</v>
      </c>
      <c r="I25" s="6">
        <f>'Detailed Budget'!H70</f>
        <v>0</v>
      </c>
      <c r="J25" s="6">
        <f>'Detailed Budget'!I70</f>
        <v>0</v>
      </c>
      <c r="K25" s="6">
        <f>'Detailed Budget'!J70</f>
        <v>0</v>
      </c>
      <c r="L25" s="6">
        <f>'Detailed Budget'!K70</f>
        <v>0</v>
      </c>
      <c r="M25" s="6">
        <f>'Detailed Budget'!L70</f>
        <v>0</v>
      </c>
      <c r="N25" s="6">
        <f>'Detailed Budget'!M70</f>
        <v>0</v>
      </c>
      <c r="O25" s="6">
        <f>'Detailed Budget'!N70</f>
        <v>0</v>
      </c>
      <c r="P25" s="6">
        <f>'Detailed Budget'!O70</f>
        <v>0</v>
      </c>
      <c r="Q25" s="58">
        <f t="shared" si="2"/>
        <v>0</v>
      </c>
      <c r="R25" s="7">
        <v>12420.6</v>
      </c>
      <c r="S25" s="7">
        <f t="shared" si="3"/>
        <v>12420.6</v>
      </c>
      <c r="T25" s="48"/>
    </row>
    <row r="26" spans="1:20" ht="13" outlineLevel="1">
      <c r="A26" s="5" t="s">
        <v>140</v>
      </c>
      <c r="B26" s="4" t="s">
        <v>141</v>
      </c>
      <c r="C26" s="5" t="str">
        <f>'Detailed Budget'!C72</f>
        <v>Taxi and Local Travel Expense</v>
      </c>
      <c r="E26" s="6">
        <f>'Detailed Budget'!D72</f>
        <v>0</v>
      </c>
      <c r="F26" s="6">
        <f>'Detailed Budget'!E72</f>
        <v>0</v>
      </c>
      <c r="G26" s="6">
        <f>'Detailed Budget'!F72</f>
        <v>0</v>
      </c>
      <c r="H26" s="6">
        <f>'Detailed Budget'!G72</f>
        <v>0</v>
      </c>
      <c r="I26" s="6">
        <f>'Detailed Budget'!H72</f>
        <v>0</v>
      </c>
      <c r="J26" s="6">
        <f>'Detailed Budget'!I72</f>
        <v>0</v>
      </c>
      <c r="K26" s="6">
        <f>'Detailed Budget'!J72</f>
        <v>0</v>
      </c>
      <c r="L26" s="6">
        <f>'Detailed Budget'!K72</f>
        <v>0</v>
      </c>
      <c r="M26" s="6">
        <f>'Detailed Budget'!L72</f>
        <v>0</v>
      </c>
      <c r="N26" s="6">
        <f>'Detailed Budget'!M72</f>
        <v>0</v>
      </c>
      <c r="O26" s="6">
        <f>'Detailed Budget'!N72</f>
        <v>0</v>
      </c>
      <c r="P26" s="6">
        <f>'Detailed Budget'!O72</f>
        <v>0</v>
      </c>
      <c r="Q26" s="58">
        <f t="shared" si="2"/>
        <v>0</v>
      </c>
      <c r="R26" s="7">
        <v>3604.4</v>
      </c>
      <c r="S26" s="7">
        <f t="shared" si="3"/>
        <v>3604.4</v>
      </c>
      <c r="T26" s="48"/>
    </row>
    <row r="27" spans="1:20" ht="13" outlineLevel="1">
      <c r="B27" s="4">
        <v>504070</v>
      </c>
      <c r="C27" s="5" t="str">
        <f>'Detailed Budget'!C74</f>
        <v>Mileage and Tolls</v>
      </c>
      <c r="E27" s="6">
        <f>'Detailed Budget'!D74</f>
        <v>0</v>
      </c>
      <c r="F27" s="6">
        <f>'Detailed Budget'!E74</f>
        <v>0</v>
      </c>
      <c r="G27" s="6">
        <f>'Detailed Budget'!F74</f>
        <v>0</v>
      </c>
      <c r="H27" s="6">
        <f>'Detailed Budget'!G74</f>
        <v>0</v>
      </c>
      <c r="I27" s="6">
        <f>'Detailed Budget'!H74</f>
        <v>0</v>
      </c>
      <c r="J27" s="6">
        <f>'Detailed Budget'!I74</f>
        <v>0</v>
      </c>
      <c r="K27" s="6">
        <f>'Detailed Budget'!J74</f>
        <v>0</v>
      </c>
      <c r="L27" s="6">
        <f>'Detailed Budget'!K74</f>
        <v>0</v>
      </c>
      <c r="M27" s="6">
        <f>'Detailed Budget'!L74</f>
        <v>0</v>
      </c>
      <c r="N27" s="6">
        <f>'Detailed Budget'!M74</f>
        <v>0</v>
      </c>
      <c r="O27" s="6">
        <f>'Detailed Budget'!N74</f>
        <v>0</v>
      </c>
      <c r="P27" s="6">
        <f>'Detailed Budget'!O74</f>
        <v>0</v>
      </c>
      <c r="Q27" s="58">
        <f t="shared" si="2"/>
        <v>0</v>
      </c>
      <c r="R27" s="7">
        <v>27</v>
      </c>
      <c r="S27" s="7">
        <f t="shared" si="3"/>
        <v>27</v>
      </c>
      <c r="T27" s="48"/>
    </row>
    <row r="28" spans="1:20" ht="13" outlineLevel="1">
      <c r="A28" s="5" t="s">
        <v>143</v>
      </c>
      <c r="B28" s="4" t="s">
        <v>144</v>
      </c>
      <c r="C28" s="5" t="str">
        <f>'Detailed Budget'!C76</f>
        <v>Parking Expense</v>
      </c>
      <c r="E28" s="6">
        <f>'Detailed Budget'!D76</f>
        <v>0</v>
      </c>
      <c r="F28" s="6">
        <f>'Detailed Budget'!E76</f>
        <v>0</v>
      </c>
      <c r="G28" s="6">
        <f>'Detailed Budget'!F76</f>
        <v>0</v>
      </c>
      <c r="H28" s="6">
        <f>'Detailed Budget'!G76</f>
        <v>0</v>
      </c>
      <c r="I28" s="6">
        <f>'Detailed Budget'!H76</f>
        <v>0</v>
      </c>
      <c r="J28" s="6">
        <f>'Detailed Budget'!I76</f>
        <v>0</v>
      </c>
      <c r="K28" s="6">
        <f>'Detailed Budget'!J76</f>
        <v>0</v>
      </c>
      <c r="L28" s="6">
        <f>'Detailed Budget'!K76</f>
        <v>0</v>
      </c>
      <c r="M28" s="6">
        <f>'Detailed Budget'!L76</f>
        <v>0</v>
      </c>
      <c r="N28" s="6">
        <f>'Detailed Budget'!M76</f>
        <v>0</v>
      </c>
      <c r="O28" s="6">
        <f>'Detailed Budget'!N76</f>
        <v>0</v>
      </c>
      <c r="P28" s="6">
        <f>'Detailed Budget'!O76</f>
        <v>0</v>
      </c>
      <c r="Q28" s="58">
        <f t="shared" si="2"/>
        <v>0</v>
      </c>
      <c r="R28" s="7">
        <v>461.76</v>
      </c>
      <c r="S28" s="7">
        <f t="shared" si="3"/>
        <v>461.76</v>
      </c>
      <c r="T28" s="48"/>
    </row>
    <row r="29" spans="1:20" ht="13" outlineLevel="1">
      <c r="A29" s="5" t="s">
        <v>181</v>
      </c>
      <c r="B29" s="4" t="s">
        <v>182</v>
      </c>
      <c r="C29" s="5" t="str">
        <f>'Detailed Budget'!C78</f>
        <v>Tips &amp; Gratuities</v>
      </c>
      <c r="E29" s="6">
        <f>'Detailed Budget'!D78</f>
        <v>0</v>
      </c>
      <c r="F29" s="6">
        <f>'Detailed Budget'!E78</f>
        <v>0</v>
      </c>
      <c r="G29" s="6">
        <f>'Detailed Budget'!F78</f>
        <v>0</v>
      </c>
      <c r="H29" s="6">
        <f>'Detailed Budget'!G78</f>
        <v>0</v>
      </c>
      <c r="I29" s="6">
        <f>'Detailed Budget'!H78</f>
        <v>0</v>
      </c>
      <c r="J29" s="6">
        <f>'Detailed Budget'!I78</f>
        <v>0</v>
      </c>
      <c r="K29" s="6">
        <f>'Detailed Budget'!J78</f>
        <v>0</v>
      </c>
      <c r="L29" s="6">
        <f>'Detailed Budget'!K78</f>
        <v>0</v>
      </c>
      <c r="M29" s="6">
        <f>'Detailed Budget'!L78</f>
        <v>0</v>
      </c>
      <c r="N29" s="6">
        <f>'Detailed Budget'!M78</f>
        <v>0</v>
      </c>
      <c r="O29" s="6">
        <f>'Detailed Budget'!N78</f>
        <v>0</v>
      </c>
      <c r="P29" s="6">
        <f>'Detailed Budget'!O78</f>
        <v>0</v>
      </c>
      <c r="Q29" s="58">
        <f t="shared" si="2"/>
        <v>0</v>
      </c>
      <c r="R29" s="7">
        <v>155</v>
      </c>
      <c r="S29" s="7">
        <f t="shared" si="3"/>
        <v>155</v>
      </c>
      <c r="T29" s="48"/>
    </row>
    <row r="30" spans="1:20" ht="13" outlineLevel="1">
      <c r="A30" s="5" t="s">
        <v>146</v>
      </c>
      <c r="B30" s="4" t="s">
        <v>0</v>
      </c>
      <c r="C30" s="5" t="str">
        <f>'Detailed Budget'!C80</f>
        <v>Gift Expense</v>
      </c>
      <c r="E30" s="6">
        <f>'Detailed Budget'!D80</f>
        <v>0</v>
      </c>
      <c r="F30" s="6">
        <f>'Detailed Budget'!E80</f>
        <v>0</v>
      </c>
      <c r="G30" s="6">
        <f>'Detailed Budget'!F80</f>
        <v>0</v>
      </c>
      <c r="H30" s="6">
        <f>'Detailed Budget'!G80</f>
        <v>0</v>
      </c>
      <c r="I30" s="6">
        <f>'Detailed Budget'!H80</f>
        <v>0</v>
      </c>
      <c r="J30" s="6">
        <f>'Detailed Budget'!I80</f>
        <v>0</v>
      </c>
      <c r="K30" s="6">
        <f>'Detailed Budget'!J80</f>
        <v>0</v>
      </c>
      <c r="L30" s="6">
        <f>'Detailed Budget'!K80</f>
        <v>0</v>
      </c>
      <c r="M30" s="6">
        <f>'Detailed Budget'!L80</f>
        <v>0</v>
      </c>
      <c r="N30" s="6">
        <f>'Detailed Budget'!M80</f>
        <v>0</v>
      </c>
      <c r="O30" s="6">
        <f>'Detailed Budget'!N80</f>
        <v>0</v>
      </c>
      <c r="P30" s="6">
        <f>'Detailed Budget'!O80</f>
        <v>0</v>
      </c>
      <c r="Q30" s="58">
        <f t="shared" si="2"/>
        <v>0</v>
      </c>
      <c r="R30" s="7">
        <v>4829.24</v>
      </c>
      <c r="S30" s="7">
        <f t="shared" si="3"/>
        <v>4829.24</v>
      </c>
      <c r="T30" s="48"/>
    </row>
    <row r="31" spans="1:20" ht="13" outlineLevel="1">
      <c r="A31" s="5" t="s">
        <v>2</v>
      </c>
      <c r="B31" s="4" t="s">
        <v>3</v>
      </c>
      <c r="C31" s="5" t="str">
        <f>'Detailed Budget'!C82</f>
        <v>Employee Meals</v>
      </c>
      <c r="E31" s="6">
        <f>'Detailed Budget'!D82</f>
        <v>0</v>
      </c>
      <c r="F31" s="6">
        <f>'Detailed Budget'!E82</f>
        <v>0</v>
      </c>
      <c r="G31" s="6">
        <f>'Detailed Budget'!F82</f>
        <v>0</v>
      </c>
      <c r="H31" s="6">
        <f>'Detailed Budget'!G82</f>
        <v>0</v>
      </c>
      <c r="I31" s="6">
        <f>'Detailed Budget'!H82</f>
        <v>0</v>
      </c>
      <c r="J31" s="6">
        <f>'Detailed Budget'!I82</f>
        <v>0</v>
      </c>
      <c r="K31" s="6">
        <f>'Detailed Budget'!J82</f>
        <v>0</v>
      </c>
      <c r="L31" s="6">
        <f>'Detailed Budget'!K82</f>
        <v>0</v>
      </c>
      <c r="M31" s="6">
        <f>'Detailed Budget'!L82</f>
        <v>0</v>
      </c>
      <c r="N31" s="6">
        <f>'Detailed Budget'!M82</f>
        <v>0</v>
      </c>
      <c r="O31" s="6">
        <f>'Detailed Budget'!N82</f>
        <v>0</v>
      </c>
      <c r="P31" s="6">
        <f>'Detailed Budget'!O82</f>
        <v>0</v>
      </c>
      <c r="Q31" s="58">
        <f t="shared" si="2"/>
        <v>0</v>
      </c>
      <c r="R31" s="7">
        <v>9660.17</v>
      </c>
      <c r="S31" s="7">
        <f t="shared" si="3"/>
        <v>9660.17</v>
      </c>
      <c r="T31" s="48"/>
    </row>
    <row r="32" spans="1:20" ht="13" outlineLevel="1">
      <c r="A32" s="5" t="s">
        <v>195</v>
      </c>
      <c r="B32" s="4" t="s">
        <v>196</v>
      </c>
      <c r="C32" s="5" t="str">
        <f>'Detailed Budget'!C93</f>
        <v>Employee Parties</v>
      </c>
      <c r="E32" s="6">
        <f>'Detailed Budget'!D93</f>
        <v>0</v>
      </c>
      <c r="F32" s="6">
        <f>'Detailed Budget'!E93</f>
        <v>0</v>
      </c>
      <c r="G32" s="6">
        <f>'Detailed Budget'!F93</f>
        <v>0</v>
      </c>
      <c r="H32" s="6">
        <f>'Detailed Budget'!G93</f>
        <v>0</v>
      </c>
      <c r="I32" s="6">
        <f>'Detailed Budget'!H93</f>
        <v>0</v>
      </c>
      <c r="J32" s="6">
        <f>'Detailed Budget'!I93</f>
        <v>0</v>
      </c>
      <c r="K32" s="6">
        <f>'Detailed Budget'!J93</f>
        <v>0</v>
      </c>
      <c r="L32" s="6">
        <f>'Detailed Budget'!K93</f>
        <v>0</v>
      </c>
      <c r="M32" s="6">
        <f>'Detailed Budget'!L93</f>
        <v>0</v>
      </c>
      <c r="N32" s="6">
        <f>'Detailed Budget'!M93</f>
        <v>0</v>
      </c>
      <c r="O32" s="6">
        <f>'Detailed Budget'!N93</f>
        <v>0</v>
      </c>
      <c r="P32" s="6">
        <f>'Detailed Budget'!O93</f>
        <v>0</v>
      </c>
      <c r="Q32" s="58">
        <f t="shared" si="2"/>
        <v>0</v>
      </c>
      <c r="R32" s="7">
        <v>92745.88</v>
      </c>
      <c r="S32" s="7">
        <f t="shared" si="3"/>
        <v>92745.88</v>
      </c>
      <c r="T32" s="48"/>
    </row>
    <row r="33" spans="1:20" ht="17.25" customHeight="1">
      <c r="A33" s="21" t="s">
        <v>184</v>
      </c>
      <c r="C33" s="1" t="s">
        <v>118</v>
      </c>
      <c r="D33" s="1"/>
      <c r="E33" s="26">
        <f>SUM(E21:E32)</f>
        <v>500</v>
      </c>
      <c r="F33" s="26">
        <f t="shared" ref="F33:Q33" si="4">SUM(F21:F32)</f>
        <v>500</v>
      </c>
      <c r="G33" s="26">
        <f t="shared" si="4"/>
        <v>500</v>
      </c>
      <c r="H33" s="26">
        <f t="shared" si="4"/>
        <v>500</v>
      </c>
      <c r="I33" s="26">
        <f t="shared" si="4"/>
        <v>500</v>
      </c>
      <c r="J33" s="26">
        <f t="shared" si="4"/>
        <v>1650</v>
      </c>
      <c r="K33" s="26">
        <f t="shared" si="4"/>
        <v>500</v>
      </c>
      <c r="L33" s="26">
        <f t="shared" si="4"/>
        <v>500</v>
      </c>
      <c r="M33" s="26">
        <f t="shared" si="4"/>
        <v>500</v>
      </c>
      <c r="N33" s="26">
        <f t="shared" si="4"/>
        <v>500</v>
      </c>
      <c r="O33" s="26">
        <f t="shared" si="4"/>
        <v>500</v>
      </c>
      <c r="P33" s="26">
        <f t="shared" si="4"/>
        <v>500</v>
      </c>
      <c r="Q33" s="59">
        <f t="shared" si="4"/>
        <v>7150</v>
      </c>
      <c r="R33" s="26">
        <f>SUM(R21:R32)</f>
        <v>154702.39999999999</v>
      </c>
      <c r="S33" s="26">
        <f>R33-Q33</f>
        <v>147552.4</v>
      </c>
      <c r="T33" s="48"/>
    </row>
    <row r="34" spans="1:20" ht="17.25" customHeight="1">
      <c r="A34" s="21"/>
      <c r="C34" s="29"/>
      <c r="D34" s="29"/>
      <c r="Q34" s="58"/>
      <c r="T34" s="48"/>
    </row>
    <row r="35" spans="1:20" ht="13" outlineLevel="1">
      <c r="A35" s="5" t="s">
        <v>198</v>
      </c>
      <c r="B35" s="4" t="s">
        <v>199</v>
      </c>
      <c r="C35" s="5" t="str">
        <f>'Detailed Budget'!C106</f>
        <v>Software Expense</v>
      </c>
      <c r="E35" s="6">
        <f>'Detailed Budget'!D106</f>
        <v>0</v>
      </c>
      <c r="F35" s="6">
        <f>'Detailed Budget'!E106</f>
        <v>0</v>
      </c>
      <c r="G35" s="6">
        <f>'Detailed Budget'!F106</f>
        <v>0</v>
      </c>
      <c r="H35" s="6">
        <f>'Detailed Budget'!G106</f>
        <v>0</v>
      </c>
      <c r="I35" s="6">
        <f>'Detailed Budget'!H106</f>
        <v>0</v>
      </c>
      <c r="J35" s="6">
        <f>'Detailed Budget'!I106</f>
        <v>0</v>
      </c>
      <c r="K35" s="6">
        <f>'Detailed Budget'!J106</f>
        <v>0</v>
      </c>
      <c r="L35" s="6">
        <f>'Detailed Budget'!K106</f>
        <v>0</v>
      </c>
      <c r="M35" s="6">
        <f>'Detailed Budget'!L106</f>
        <v>0</v>
      </c>
      <c r="N35" s="6">
        <f>'Detailed Budget'!M106</f>
        <v>0</v>
      </c>
      <c r="O35" s="6">
        <f>'Detailed Budget'!N106</f>
        <v>0</v>
      </c>
      <c r="P35" s="6">
        <f>'Detailed Budget'!O106</f>
        <v>0</v>
      </c>
      <c r="Q35" s="58">
        <f t="shared" ref="Q35:Q44" si="5">SUM(E35:P35)</f>
        <v>0</v>
      </c>
      <c r="R35" s="7">
        <v>1108.69</v>
      </c>
      <c r="S35" s="7">
        <f t="shared" ref="S35:S44" si="6">R35-Q35</f>
        <v>1108.69</v>
      </c>
      <c r="T35" s="48"/>
    </row>
    <row r="36" spans="1:20" ht="13" outlineLevel="1">
      <c r="A36" s="5" t="s">
        <v>201</v>
      </c>
      <c r="B36" s="4" t="s">
        <v>202</v>
      </c>
      <c r="C36" s="5" t="str">
        <f>'Detailed Budget'!C109</f>
        <v>Tape Stock Expense</v>
      </c>
      <c r="E36" s="6">
        <f>'Detailed Budget'!D109</f>
        <v>0</v>
      </c>
      <c r="F36" s="6">
        <f>'Detailed Budget'!E109</f>
        <v>0</v>
      </c>
      <c r="G36" s="6">
        <f>'Detailed Budget'!F109</f>
        <v>0</v>
      </c>
      <c r="H36" s="6">
        <f>'Detailed Budget'!G109</f>
        <v>0</v>
      </c>
      <c r="I36" s="6">
        <f>'Detailed Budget'!H109</f>
        <v>0</v>
      </c>
      <c r="J36" s="6">
        <f>'Detailed Budget'!I109</f>
        <v>0</v>
      </c>
      <c r="K36" s="6">
        <f>'Detailed Budget'!J109</f>
        <v>0</v>
      </c>
      <c r="L36" s="6">
        <f>'Detailed Budget'!K109</f>
        <v>0</v>
      </c>
      <c r="M36" s="6">
        <f>'Detailed Budget'!L109</f>
        <v>0</v>
      </c>
      <c r="N36" s="6">
        <f>'Detailed Budget'!M109</f>
        <v>0</v>
      </c>
      <c r="O36" s="6">
        <f>'Detailed Budget'!N109</f>
        <v>0</v>
      </c>
      <c r="P36" s="6">
        <f>'Detailed Budget'!O109</f>
        <v>0</v>
      </c>
      <c r="Q36" s="58">
        <f t="shared" si="5"/>
        <v>0</v>
      </c>
      <c r="R36" s="7">
        <v>0</v>
      </c>
      <c r="S36" s="7">
        <f t="shared" si="6"/>
        <v>0</v>
      </c>
      <c r="T36" s="48"/>
    </row>
    <row r="37" spans="1:20" ht="13" outlineLevel="1">
      <c r="A37" s="5" t="s">
        <v>5</v>
      </c>
      <c r="B37" s="4" t="s">
        <v>6</v>
      </c>
      <c r="C37" s="5" t="str">
        <f>'Detailed Budget'!C112</f>
        <v>Dubbing Expense</v>
      </c>
      <c r="E37" s="6">
        <f>'Detailed Budget'!D112</f>
        <v>0</v>
      </c>
      <c r="F37" s="6">
        <f>'Detailed Budget'!E112</f>
        <v>0</v>
      </c>
      <c r="G37" s="6">
        <f>'Detailed Budget'!F112</f>
        <v>0</v>
      </c>
      <c r="H37" s="6">
        <f>'Detailed Budget'!G112</f>
        <v>0</v>
      </c>
      <c r="I37" s="6">
        <f>'Detailed Budget'!H112</f>
        <v>0</v>
      </c>
      <c r="J37" s="6">
        <f>'Detailed Budget'!I112</f>
        <v>0</v>
      </c>
      <c r="K37" s="6">
        <f>'Detailed Budget'!J112</f>
        <v>0</v>
      </c>
      <c r="L37" s="6">
        <f>'Detailed Budget'!K112</f>
        <v>0</v>
      </c>
      <c r="M37" s="6">
        <f>'Detailed Budget'!L112</f>
        <v>0</v>
      </c>
      <c r="N37" s="6">
        <f>'Detailed Budget'!M112</f>
        <v>0</v>
      </c>
      <c r="O37" s="6">
        <f>'Detailed Budget'!N112</f>
        <v>0</v>
      </c>
      <c r="P37" s="6">
        <f>'Detailed Budget'!O112</f>
        <v>0</v>
      </c>
      <c r="Q37" s="58">
        <f t="shared" si="5"/>
        <v>0</v>
      </c>
      <c r="R37" s="7">
        <v>785</v>
      </c>
      <c r="S37" s="7">
        <f t="shared" si="6"/>
        <v>785</v>
      </c>
      <c r="T37" s="48"/>
    </row>
    <row r="38" spans="1:20" ht="13" outlineLevel="1">
      <c r="B38" s="22">
        <v>500410</v>
      </c>
      <c r="C38" s="21" t="str">
        <f>'Detailed Budget'!C114</f>
        <v>Hosting</v>
      </c>
      <c r="D38" s="21"/>
      <c r="E38" s="6">
        <f>'Detailed Budget'!D114</f>
        <v>0</v>
      </c>
      <c r="F38" s="6">
        <f>'Detailed Budget'!E114</f>
        <v>0</v>
      </c>
      <c r="G38" s="6">
        <f>'Detailed Budget'!F114</f>
        <v>0</v>
      </c>
      <c r="H38" s="6">
        <f>'Detailed Budget'!G114</f>
        <v>0</v>
      </c>
      <c r="I38" s="6">
        <f>'Detailed Budget'!H114</f>
        <v>0</v>
      </c>
      <c r="J38" s="6">
        <f>'Detailed Budget'!I114</f>
        <v>0</v>
      </c>
      <c r="K38" s="6">
        <f>'Detailed Budget'!J114</f>
        <v>0</v>
      </c>
      <c r="L38" s="6">
        <f>'Detailed Budget'!K114</f>
        <v>0</v>
      </c>
      <c r="M38" s="6">
        <f>'Detailed Budget'!L114</f>
        <v>0</v>
      </c>
      <c r="N38" s="6">
        <f>'Detailed Budget'!M114</f>
        <v>0</v>
      </c>
      <c r="O38" s="6">
        <f>'Detailed Budget'!N114</f>
        <v>0</v>
      </c>
      <c r="P38" s="6">
        <f>'Detailed Budget'!O114</f>
        <v>0</v>
      </c>
      <c r="Q38" s="58">
        <f t="shared" si="5"/>
        <v>0</v>
      </c>
      <c r="R38" s="7">
        <v>9050</v>
      </c>
      <c r="S38" s="7">
        <f t="shared" si="6"/>
        <v>9050</v>
      </c>
      <c r="T38" s="48"/>
    </row>
    <row r="39" spans="1:20" ht="13" outlineLevel="1">
      <c r="A39" s="5" t="s">
        <v>204</v>
      </c>
      <c r="B39" s="4" t="s">
        <v>205</v>
      </c>
      <c r="C39" s="5" t="str">
        <f>'Detailed Budget'!C117</f>
        <v>Software Maintenance</v>
      </c>
      <c r="E39" s="6">
        <f>'Detailed Budget'!D117</f>
        <v>0</v>
      </c>
      <c r="F39" s="6">
        <f>'Detailed Budget'!E117</f>
        <v>0</v>
      </c>
      <c r="G39" s="6">
        <f>'Detailed Budget'!F117</f>
        <v>0</v>
      </c>
      <c r="H39" s="6">
        <f>'Detailed Budget'!G117</f>
        <v>0</v>
      </c>
      <c r="I39" s="6">
        <f>'Detailed Budget'!H117</f>
        <v>0</v>
      </c>
      <c r="J39" s="6">
        <f>'Detailed Budget'!I117</f>
        <v>0</v>
      </c>
      <c r="K39" s="6">
        <f>'Detailed Budget'!J117</f>
        <v>0</v>
      </c>
      <c r="L39" s="6">
        <f>'Detailed Budget'!K117</f>
        <v>0</v>
      </c>
      <c r="M39" s="6">
        <f>'Detailed Budget'!L117</f>
        <v>0</v>
      </c>
      <c r="N39" s="6">
        <f>'Detailed Budget'!M117</f>
        <v>0</v>
      </c>
      <c r="O39" s="6">
        <f>'Detailed Budget'!N117</f>
        <v>0</v>
      </c>
      <c r="P39" s="6">
        <f>'Detailed Budget'!O117</f>
        <v>0</v>
      </c>
      <c r="Q39" s="58">
        <f t="shared" si="5"/>
        <v>0</v>
      </c>
      <c r="R39" s="7">
        <v>39057.72</v>
      </c>
      <c r="S39" s="7">
        <f t="shared" si="6"/>
        <v>39057.72</v>
      </c>
      <c r="T39" s="48"/>
    </row>
    <row r="40" spans="1:20" ht="13" outlineLevel="1">
      <c r="A40" s="5" t="s">
        <v>207</v>
      </c>
      <c r="B40" s="4" t="s">
        <v>208</v>
      </c>
      <c r="C40" s="5" t="str">
        <f>'Detailed Budget'!C123</f>
        <v>Systems Maintenance - Phone, H</v>
      </c>
      <c r="E40" s="6">
        <f>'Detailed Budget'!D123</f>
        <v>0</v>
      </c>
      <c r="F40" s="6">
        <f>'Detailed Budget'!E123</f>
        <v>0</v>
      </c>
      <c r="G40" s="6">
        <f>'Detailed Budget'!F123</f>
        <v>0</v>
      </c>
      <c r="H40" s="6">
        <f>'Detailed Budget'!G123</f>
        <v>0</v>
      </c>
      <c r="I40" s="6">
        <f>'Detailed Budget'!H123</f>
        <v>0</v>
      </c>
      <c r="J40" s="6">
        <f>'Detailed Budget'!I123</f>
        <v>0</v>
      </c>
      <c r="K40" s="6">
        <f>'Detailed Budget'!J123</f>
        <v>0</v>
      </c>
      <c r="L40" s="6">
        <f>'Detailed Budget'!K123</f>
        <v>0</v>
      </c>
      <c r="M40" s="6">
        <f>'Detailed Budget'!L123</f>
        <v>0</v>
      </c>
      <c r="N40" s="6">
        <f>'Detailed Budget'!M123</f>
        <v>0</v>
      </c>
      <c r="O40" s="6">
        <f>'Detailed Budget'!N123</f>
        <v>0</v>
      </c>
      <c r="P40" s="6">
        <f>'Detailed Budget'!O123</f>
        <v>0</v>
      </c>
      <c r="Q40" s="58">
        <f t="shared" si="5"/>
        <v>0</v>
      </c>
      <c r="R40" s="7">
        <v>3739.4</v>
      </c>
      <c r="S40" s="7">
        <f t="shared" si="6"/>
        <v>3739.4</v>
      </c>
      <c r="T40" s="48"/>
    </row>
    <row r="41" spans="1:20" ht="13" outlineLevel="1">
      <c r="A41" s="5" t="s">
        <v>185</v>
      </c>
      <c r="B41" s="4" t="s">
        <v>186</v>
      </c>
      <c r="C41" s="5" t="str">
        <f>'Detailed Budget'!C126</f>
        <v>Premiums</v>
      </c>
      <c r="E41" s="6">
        <f>'Detailed Budget'!D126</f>
        <v>0</v>
      </c>
      <c r="F41" s="6">
        <f>'Detailed Budget'!E126</f>
        <v>0</v>
      </c>
      <c r="G41" s="6">
        <f>'Detailed Budget'!F126</f>
        <v>0</v>
      </c>
      <c r="H41" s="6">
        <f>'Detailed Budget'!G126</f>
        <v>0</v>
      </c>
      <c r="I41" s="6">
        <f>'Detailed Budget'!H126</f>
        <v>0</v>
      </c>
      <c r="J41" s="6">
        <f>'Detailed Budget'!I126</f>
        <v>0</v>
      </c>
      <c r="K41" s="6">
        <f>'Detailed Budget'!J126</f>
        <v>0</v>
      </c>
      <c r="L41" s="6">
        <f>'Detailed Budget'!K126</f>
        <v>0</v>
      </c>
      <c r="M41" s="6">
        <f>'Detailed Budget'!L126</f>
        <v>0</v>
      </c>
      <c r="N41" s="6">
        <f>'Detailed Budget'!M126</f>
        <v>0</v>
      </c>
      <c r="O41" s="6">
        <f>'Detailed Budget'!N126</f>
        <v>0</v>
      </c>
      <c r="P41" s="6">
        <f>'Detailed Budget'!O126</f>
        <v>0</v>
      </c>
      <c r="Q41" s="58">
        <f t="shared" si="5"/>
        <v>0</v>
      </c>
      <c r="R41" s="7">
        <v>12766.92</v>
      </c>
      <c r="S41" s="7">
        <f t="shared" si="6"/>
        <v>12766.92</v>
      </c>
      <c r="T41" s="48"/>
    </row>
    <row r="42" spans="1:20" ht="13" outlineLevel="1">
      <c r="A42" s="5" t="s">
        <v>210</v>
      </c>
      <c r="B42" s="4" t="s">
        <v>211</v>
      </c>
      <c r="C42" s="5" t="str">
        <f>'Detailed Budget'!C137</f>
        <v>Signage</v>
      </c>
      <c r="E42" s="6">
        <f>'Detailed Budget'!D137</f>
        <v>0</v>
      </c>
      <c r="F42" s="6">
        <f>'Detailed Budget'!E137</f>
        <v>0</v>
      </c>
      <c r="G42" s="6">
        <f>'Detailed Budget'!F137</f>
        <v>0</v>
      </c>
      <c r="H42" s="6">
        <f>'Detailed Budget'!G137</f>
        <v>0</v>
      </c>
      <c r="I42" s="6">
        <f>'Detailed Budget'!H137</f>
        <v>0</v>
      </c>
      <c r="J42" s="6">
        <f>'Detailed Budget'!I137</f>
        <v>0</v>
      </c>
      <c r="K42" s="6">
        <f>'Detailed Budget'!J137</f>
        <v>0</v>
      </c>
      <c r="L42" s="6">
        <f>'Detailed Budget'!K137</f>
        <v>0</v>
      </c>
      <c r="M42" s="6">
        <f>'Detailed Budget'!L137</f>
        <v>0</v>
      </c>
      <c r="N42" s="6">
        <f>'Detailed Budget'!M137</f>
        <v>0</v>
      </c>
      <c r="O42" s="6">
        <f>'Detailed Budget'!N137</f>
        <v>0</v>
      </c>
      <c r="P42" s="6">
        <f>'Detailed Budget'!O137</f>
        <v>0</v>
      </c>
      <c r="Q42" s="58">
        <f t="shared" si="5"/>
        <v>0</v>
      </c>
      <c r="R42" s="7">
        <v>16320.82</v>
      </c>
      <c r="S42" s="7">
        <f t="shared" si="6"/>
        <v>16320.82</v>
      </c>
      <c r="T42" s="48"/>
    </row>
    <row r="43" spans="1:20" ht="13" outlineLevel="1">
      <c r="B43" s="4">
        <v>500930</v>
      </c>
      <c r="C43" s="5" t="str">
        <f>'Detailed Budget'!C145</f>
        <v>Sponsorship</v>
      </c>
      <c r="E43" s="6">
        <f>'Detailed Budget'!D145</f>
        <v>0</v>
      </c>
      <c r="F43" s="6">
        <f>'Detailed Budget'!E145</f>
        <v>0</v>
      </c>
      <c r="G43" s="6">
        <f>'Detailed Budget'!F145</f>
        <v>0</v>
      </c>
      <c r="H43" s="6">
        <f>'Detailed Budget'!G145</f>
        <v>0</v>
      </c>
      <c r="I43" s="6">
        <f>'Detailed Budget'!H145</f>
        <v>0</v>
      </c>
      <c r="J43" s="6">
        <f>'Detailed Budget'!I145</f>
        <v>0</v>
      </c>
      <c r="K43" s="6">
        <f>'Detailed Budget'!J145</f>
        <v>0</v>
      </c>
      <c r="L43" s="6">
        <f>'Detailed Budget'!K145</f>
        <v>0</v>
      </c>
      <c r="M43" s="6">
        <f>'Detailed Budget'!L145</f>
        <v>0</v>
      </c>
      <c r="N43" s="6">
        <f>'Detailed Budget'!M145</f>
        <v>0</v>
      </c>
      <c r="O43" s="6">
        <f>'Detailed Budget'!N145</f>
        <v>0</v>
      </c>
      <c r="P43" s="6">
        <f>'Detailed Budget'!O145</f>
        <v>0</v>
      </c>
      <c r="Q43" s="58">
        <f t="shared" si="5"/>
        <v>0</v>
      </c>
      <c r="R43" s="7">
        <v>1500</v>
      </c>
      <c r="S43" s="7">
        <f t="shared" si="6"/>
        <v>1500</v>
      </c>
      <c r="T43" s="48"/>
    </row>
    <row r="44" spans="1:20" ht="13" outlineLevel="1">
      <c r="A44" s="5" t="s">
        <v>213</v>
      </c>
      <c r="B44" s="4" t="s">
        <v>214</v>
      </c>
      <c r="C44" s="5" t="str">
        <f>'Detailed Budget'!C148</f>
        <v>Conference Registration Fees</v>
      </c>
      <c r="E44" s="6">
        <f>'Detailed Budget'!D148</f>
        <v>0</v>
      </c>
      <c r="F44" s="6">
        <f>'Detailed Budget'!E148</f>
        <v>0</v>
      </c>
      <c r="G44" s="6">
        <f>'Detailed Budget'!F148</f>
        <v>0</v>
      </c>
      <c r="H44" s="6">
        <f>'Detailed Budget'!G148</f>
        <v>0</v>
      </c>
      <c r="I44" s="6">
        <f>'Detailed Budget'!H148</f>
        <v>0</v>
      </c>
      <c r="J44" s="6">
        <f>'Detailed Budget'!I148</f>
        <v>0</v>
      </c>
      <c r="K44" s="6">
        <f>'Detailed Budget'!J148</f>
        <v>0</v>
      </c>
      <c r="L44" s="6">
        <f>'Detailed Budget'!K148</f>
        <v>0</v>
      </c>
      <c r="M44" s="6">
        <f>'Detailed Budget'!L148</f>
        <v>0</v>
      </c>
      <c r="N44" s="6">
        <f>'Detailed Budget'!M148</f>
        <v>0</v>
      </c>
      <c r="O44" s="6">
        <f>'Detailed Budget'!N148</f>
        <v>0</v>
      </c>
      <c r="P44" s="6">
        <f>'Detailed Budget'!O148</f>
        <v>0</v>
      </c>
      <c r="Q44" s="58">
        <f t="shared" si="5"/>
        <v>0</v>
      </c>
      <c r="R44" s="7">
        <v>5240</v>
      </c>
      <c r="S44" s="7">
        <f t="shared" si="6"/>
        <v>5240</v>
      </c>
      <c r="T44" s="48"/>
    </row>
    <row r="45" spans="1:20" ht="17.25" customHeight="1">
      <c r="A45" s="21" t="s">
        <v>188</v>
      </c>
      <c r="C45" s="1" t="s">
        <v>115</v>
      </c>
      <c r="D45" s="1"/>
      <c r="E45" s="26">
        <f t="shared" ref="E45:R45" si="7">SUM(E35:E44)</f>
        <v>0</v>
      </c>
      <c r="F45" s="26">
        <f t="shared" si="7"/>
        <v>0</v>
      </c>
      <c r="G45" s="26">
        <f t="shared" si="7"/>
        <v>0</v>
      </c>
      <c r="H45" s="26">
        <f t="shared" si="7"/>
        <v>0</v>
      </c>
      <c r="I45" s="26">
        <f t="shared" si="7"/>
        <v>0</v>
      </c>
      <c r="J45" s="26">
        <f t="shared" si="7"/>
        <v>0</v>
      </c>
      <c r="K45" s="26">
        <f t="shared" si="7"/>
        <v>0</v>
      </c>
      <c r="L45" s="26">
        <f t="shared" si="7"/>
        <v>0</v>
      </c>
      <c r="M45" s="26">
        <f t="shared" si="7"/>
        <v>0</v>
      </c>
      <c r="N45" s="26">
        <f t="shared" si="7"/>
        <v>0</v>
      </c>
      <c r="O45" s="26">
        <f t="shared" si="7"/>
        <v>0</v>
      </c>
      <c r="P45" s="26">
        <f t="shared" si="7"/>
        <v>0</v>
      </c>
      <c r="Q45" s="59">
        <f t="shared" si="7"/>
        <v>0</v>
      </c>
      <c r="R45" s="26">
        <f t="shared" si="7"/>
        <v>89568.550000000017</v>
      </c>
      <c r="S45" s="26">
        <f>R45-Q45</f>
        <v>89568.550000000017</v>
      </c>
      <c r="T45" s="48"/>
    </row>
    <row r="46" spans="1:20" ht="17.25" customHeight="1">
      <c r="A46" s="21"/>
      <c r="C46" s="29"/>
      <c r="D46" s="29"/>
      <c r="Q46" s="58"/>
      <c r="T46" s="48"/>
    </row>
    <row r="47" spans="1:20" ht="13" outlineLevel="1">
      <c r="A47" s="5" t="s">
        <v>8</v>
      </c>
      <c r="B47" s="4" t="s">
        <v>9</v>
      </c>
      <c r="C47" s="5" t="str">
        <f>'Detailed Budget'!C155</f>
        <v>Membership Fees</v>
      </c>
      <c r="E47" s="6">
        <f>'Detailed Budget'!D155</f>
        <v>0</v>
      </c>
      <c r="F47" s="6">
        <f>'Detailed Budget'!E155</f>
        <v>0</v>
      </c>
      <c r="G47" s="6">
        <f>'Detailed Budget'!F155</f>
        <v>0</v>
      </c>
      <c r="H47" s="6">
        <f>'Detailed Budget'!G155</f>
        <v>0</v>
      </c>
      <c r="I47" s="6">
        <f>'Detailed Budget'!H155</f>
        <v>0</v>
      </c>
      <c r="J47" s="6">
        <f>'Detailed Budget'!I155</f>
        <v>0</v>
      </c>
      <c r="K47" s="6">
        <f>'Detailed Budget'!J155</f>
        <v>0</v>
      </c>
      <c r="L47" s="6">
        <f>'Detailed Budget'!K155</f>
        <v>0</v>
      </c>
      <c r="M47" s="6">
        <f>'Detailed Budget'!L155</f>
        <v>0</v>
      </c>
      <c r="N47" s="6">
        <f>'Detailed Budget'!M155</f>
        <v>0</v>
      </c>
      <c r="O47" s="6">
        <f>'Detailed Budget'!N155</f>
        <v>0</v>
      </c>
      <c r="P47" s="6">
        <f>'Detailed Budget'!O155</f>
        <v>0</v>
      </c>
      <c r="Q47" s="58">
        <f t="shared" ref="Q47:Q82" si="8">SUM(E47:P47)</f>
        <v>0</v>
      </c>
      <c r="R47" s="7">
        <v>2059.84</v>
      </c>
      <c r="S47" s="7">
        <f t="shared" ref="S47:S82" si="9">R47-Q47</f>
        <v>2059.84</v>
      </c>
      <c r="T47" s="48"/>
    </row>
    <row r="48" spans="1:20" ht="13" outlineLevel="1">
      <c r="A48" s="5" t="s">
        <v>11</v>
      </c>
      <c r="B48" s="4" t="s">
        <v>12</v>
      </c>
      <c r="C48" s="5" t="str">
        <f>'Detailed Budget'!C164</f>
        <v>Cellular Phone Expense</v>
      </c>
      <c r="D48" s="5" t="s">
        <v>13</v>
      </c>
      <c r="E48" s="6">
        <f>'Detailed Budget'!D164</f>
        <v>0</v>
      </c>
      <c r="F48" s="6">
        <f>'Detailed Budget'!E164</f>
        <v>0</v>
      </c>
      <c r="G48" s="6">
        <f>'Detailed Budget'!F164</f>
        <v>0</v>
      </c>
      <c r="H48" s="6">
        <f>'Detailed Budget'!G164</f>
        <v>0</v>
      </c>
      <c r="I48" s="6">
        <f>'Detailed Budget'!H164</f>
        <v>0</v>
      </c>
      <c r="J48" s="6">
        <f>'Detailed Budget'!I164</f>
        <v>0</v>
      </c>
      <c r="K48" s="6">
        <f>'Detailed Budget'!J164</f>
        <v>0</v>
      </c>
      <c r="L48" s="6">
        <f>'Detailed Budget'!K164</f>
        <v>0</v>
      </c>
      <c r="M48" s="6">
        <f>'Detailed Budget'!L164</f>
        <v>0</v>
      </c>
      <c r="N48" s="6">
        <f>'Detailed Budget'!M164</f>
        <v>0</v>
      </c>
      <c r="O48" s="6">
        <f>'Detailed Budget'!N164</f>
        <v>0</v>
      </c>
      <c r="P48" s="6">
        <f>'Detailed Budget'!O164</f>
        <v>0</v>
      </c>
      <c r="Q48" s="58">
        <f t="shared" si="8"/>
        <v>0</v>
      </c>
      <c r="R48" s="7">
        <v>7226.68</v>
      </c>
      <c r="S48" s="7">
        <f t="shared" si="9"/>
        <v>7226.68</v>
      </c>
      <c r="T48" s="48"/>
    </row>
    <row r="49" spans="1:20" ht="13" outlineLevel="1">
      <c r="A49" s="5" t="s">
        <v>14</v>
      </c>
      <c r="B49" s="4" t="s">
        <v>15</v>
      </c>
      <c r="C49" s="5" t="str">
        <f>'Detailed Budget'!C172</f>
        <v>Dues and Subscriptions</v>
      </c>
      <c r="D49" s="5" t="s">
        <v>16</v>
      </c>
      <c r="E49" s="6">
        <f>'Detailed Budget'!D172</f>
        <v>0</v>
      </c>
      <c r="F49" s="6">
        <f>'Detailed Budget'!E172</f>
        <v>0</v>
      </c>
      <c r="G49" s="6">
        <f>'Detailed Budget'!F172</f>
        <v>0</v>
      </c>
      <c r="H49" s="6">
        <f>'Detailed Budget'!G172</f>
        <v>0</v>
      </c>
      <c r="I49" s="6">
        <f>'Detailed Budget'!H172</f>
        <v>0</v>
      </c>
      <c r="J49" s="6">
        <f>'Detailed Budget'!I172</f>
        <v>0</v>
      </c>
      <c r="K49" s="6">
        <f>'Detailed Budget'!J172</f>
        <v>0</v>
      </c>
      <c r="L49" s="6">
        <f>'Detailed Budget'!K172</f>
        <v>0</v>
      </c>
      <c r="M49" s="6">
        <f>'Detailed Budget'!L172</f>
        <v>0</v>
      </c>
      <c r="N49" s="6">
        <f>'Detailed Budget'!M172</f>
        <v>0</v>
      </c>
      <c r="O49" s="6">
        <f>'Detailed Budget'!N172</f>
        <v>0</v>
      </c>
      <c r="P49" s="6">
        <f>'Detailed Budget'!O172</f>
        <v>0</v>
      </c>
      <c r="Q49" s="58">
        <f t="shared" si="8"/>
        <v>0</v>
      </c>
      <c r="R49" s="7">
        <v>1477.69</v>
      </c>
      <c r="S49" s="7">
        <f t="shared" si="9"/>
        <v>1477.69</v>
      </c>
      <c r="T49" s="48"/>
    </row>
    <row r="50" spans="1:20" ht="13" outlineLevel="1">
      <c r="A50" s="5" t="s">
        <v>216</v>
      </c>
      <c r="B50" s="4" t="s">
        <v>217</v>
      </c>
      <c r="C50" s="5" t="str">
        <f>'Detailed Budget'!C180</f>
        <v>Seminars Expense</v>
      </c>
      <c r="E50" s="6">
        <f>'Detailed Budget'!D180</f>
        <v>0</v>
      </c>
      <c r="F50" s="6">
        <f>'Detailed Budget'!E180</f>
        <v>0</v>
      </c>
      <c r="G50" s="6">
        <f>'Detailed Budget'!F180</f>
        <v>0</v>
      </c>
      <c r="H50" s="6">
        <f>'Detailed Budget'!G180</f>
        <v>0</v>
      </c>
      <c r="I50" s="6">
        <f>'Detailed Budget'!H180</f>
        <v>0</v>
      </c>
      <c r="J50" s="6">
        <f>'Detailed Budget'!I180</f>
        <v>0</v>
      </c>
      <c r="K50" s="6">
        <f>'Detailed Budget'!J180</f>
        <v>0</v>
      </c>
      <c r="L50" s="6">
        <f>'Detailed Budget'!K180</f>
        <v>0</v>
      </c>
      <c r="M50" s="6">
        <f>'Detailed Budget'!L180</f>
        <v>0</v>
      </c>
      <c r="N50" s="6">
        <f>'Detailed Budget'!M180</f>
        <v>0</v>
      </c>
      <c r="O50" s="6">
        <f>'Detailed Budget'!N180</f>
        <v>0</v>
      </c>
      <c r="P50" s="6">
        <f>'Detailed Budget'!O180</f>
        <v>0</v>
      </c>
      <c r="Q50" s="58">
        <f t="shared" si="8"/>
        <v>0</v>
      </c>
      <c r="R50" s="7">
        <v>0</v>
      </c>
      <c r="S50" s="7">
        <f t="shared" si="9"/>
        <v>0</v>
      </c>
      <c r="T50" s="48"/>
    </row>
    <row r="51" spans="1:20" ht="13" outlineLevel="1">
      <c r="A51" s="5" t="s">
        <v>219</v>
      </c>
      <c r="B51" s="4" t="s">
        <v>220</v>
      </c>
      <c r="C51" s="5" t="str">
        <f>'Detailed Budget'!C183</f>
        <v>Training Expense</v>
      </c>
      <c r="D51" s="5" t="s">
        <v>221</v>
      </c>
      <c r="E51" s="6">
        <f>'Detailed Budget'!D183</f>
        <v>0</v>
      </c>
      <c r="F51" s="6">
        <f>'Detailed Budget'!E183</f>
        <v>0</v>
      </c>
      <c r="G51" s="6">
        <f>'Detailed Budget'!F183</f>
        <v>0</v>
      </c>
      <c r="H51" s="6">
        <f>'Detailed Budget'!G183</f>
        <v>0</v>
      </c>
      <c r="I51" s="6">
        <f>'Detailed Budget'!H183</f>
        <v>0</v>
      </c>
      <c r="J51" s="6">
        <f>'Detailed Budget'!I183</f>
        <v>0</v>
      </c>
      <c r="K51" s="6">
        <f>'Detailed Budget'!J183</f>
        <v>0</v>
      </c>
      <c r="L51" s="6">
        <f>'Detailed Budget'!K183</f>
        <v>0</v>
      </c>
      <c r="M51" s="6">
        <f>'Detailed Budget'!L183</f>
        <v>0</v>
      </c>
      <c r="N51" s="6">
        <f>'Detailed Budget'!M183</f>
        <v>0</v>
      </c>
      <c r="O51" s="6">
        <f>'Detailed Budget'!N183</f>
        <v>0</v>
      </c>
      <c r="P51" s="6">
        <f>'Detailed Budget'!O183</f>
        <v>0</v>
      </c>
      <c r="Q51" s="58">
        <f t="shared" si="8"/>
        <v>0</v>
      </c>
      <c r="R51" s="7">
        <v>19721.349999999999</v>
      </c>
      <c r="S51" s="7">
        <f t="shared" si="9"/>
        <v>19721.349999999999</v>
      </c>
      <c r="T51" s="48"/>
    </row>
    <row r="52" spans="1:20" ht="13" outlineLevel="1">
      <c r="A52" s="5" t="s">
        <v>222</v>
      </c>
      <c r="B52" s="4" t="s">
        <v>223</v>
      </c>
      <c r="C52" s="5" t="str">
        <f>'Detailed Budget'!C197</f>
        <v>Computer Equipment Expense</v>
      </c>
      <c r="D52" s="5" t="s">
        <v>224</v>
      </c>
      <c r="E52" s="6">
        <f>'Detailed Budget'!D197</f>
        <v>0</v>
      </c>
      <c r="F52" s="6">
        <f>'Detailed Budget'!E197</f>
        <v>0</v>
      </c>
      <c r="G52" s="6">
        <f>'Detailed Budget'!F197</f>
        <v>0</v>
      </c>
      <c r="H52" s="6">
        <f>'Detailed Budget'!G197</f>
        <v>0</v>
      </c>
      <c r="I52" s="6">
        <f>'Detailed Budget'!H197</f>
        <v>0</v>
      </c>
      <c r="J52" s="6">
        <f>'Detailed Budget'!I197</f>
        <v>0</v>
      </c>
      <c r="K52" s="6">
        <f>'Detailed Budget'!J197</f>
        <v>0</v>
      </c>
      <c r="L52" s="6">
        <f>'Detailed Budget'!K197</f>
        <v>0</v>
      </c>
      <c r="M52" s="6">
        <f>'Detailed Budget'!L197</f>
        <v>0</v>
      </c>
      <c r="N52" s="6">
        <f>'Detailed Budget'!M197</f>
        <v>0</v>
      </c>
      <c r="O52" s="6">
        <f>'Detailed Budget'!N197</f>
        <v>0</v>
      </c>
      <c r="P52" s="6">
        <f>'Detailed Budget'!O197</f>
        <v>0</v>
      </c>
      <c r="Q52" s="58">
        <f t="shared" si="8"/>
        <v>0</v>
      </c>
      <c r="R52" s="7">
        <v>2271.06</v>
      </c>
      <c r="S52" s="7">
        <f t="shared" si="9"/>
        <v>2271.06</v>
      </c>
      <c r="T52" s="48"/>
    </row>
    <row r="53" spans="1:20" ht="13" outlineLevel="1">
      <c r="A53" s="5" t="s">
        <v>17</v>
      </c>
      <c r="B53" s="4" t="s">
        <v>18</v>
      </c>
      <c r="C53" s="5" t="str">
        <f>'Detailed Budget'!C199</f>
        <v>Office Supplies Expense</v>
      </c>
      <c r="D53" s="5" t="s">
        <v>19</v>
      </c>
      <c r="E53" s="6">
        <f>'Detailed Budget'!D199</f>
        <v>0</v>
      </c>
      <c r="F53" s="6">
        <f>'Detailed Budget'!E199</f>
        <v>0</v>
      </c>
      <c r="G53" s="6">
        <f>'Detailed Budget'!F199</f>
        <v>0</v>
      </c>
      <c r="H53" s="6">
        <f>'Detailed Budget'!G199</f>
        <v>0</v>
      </c>
      <c r="I53" s="6">
        <f>'Detailed Budget'!H199</f>
        <v>0</v>
      </c>
      <c r="J53" s="6">
        <f>'Detailed Budget'!I199</f>
        <v>0</v>
      </c>
      <c r="K53" s="6">
        <f>'Detailed Budget'!J199</f>
        <v>0</v>
      </c>
      <c r="L53" s="6">
        <f>'Detailed Budget'!K199</f>
        <v>0</v>
      </c>
      <c r="M53" s="6">
        <f>'Detailed Budget'!L199</f>
        <v>0</v>
      </c>
      <c r="N53" s="6">
        <f>'Detailed Budget'!M199</f>
        <v>0</v>
      </c>
      <c r="O53" s="6">
        <f>'Detailed Budget'!N199</f>
        <v>0</v>
      </c>
      <c r="P53" s="6">
        <f>'Detailed Budget'!O199</f>
        <v>0</v>
      </c>
      <c r="Q53" s="58">
        <f t="shared" si="8"/>
        <v>0</v>
      </c>
      <c r="R53" s="7">
        <v>54663.021999999997</v>
      </c>
      <c r="S53" s="7">
        <f t="shared" si="9"/>
        <v>54663.021999999997</v>
      </c>
      <c r="T53" s="48"/>
    </row>
    <row r="54" spans="1:20" ht="13" outlineLevel="1">
      <c r="A54" s="5" t="s">
        <v>20</v>
      </c>
      <c r="B54" s="4" t="s">
        <v>21</v>
      </c>
      <c r="C54" s="5" t="str">
        <f>'Detailed Budget'!C206</f>
        <v>Stationery Expense</v>
      </c>
      <c r="D54" s="5" t="s">
        <v>22</v>
      </c>
      <c r="E54" s="6">
        <f>'Detailed Budget'!D206</f>
        <v>0</v>
      </c>
      <c r="F54" s="6">
        <f>'Detailed Budget'!E206</f>
        <v>0</v>
      </c>
      <c r="G54" s="6">
        <f>'Detailed Budget'!F206</f>
        <v>0</v>
      </c>
      <c r="H54" s="6">
        <f>'Detailed Budget'!G206</f>
        <v>0</v>
      </c>
      <c r="I54" s="6">
        <f>'Detailed Budget'!H206</f>
        <v>0</v>
      </c>
      <c r="J54" s="6">
        <f>'Detailed Budget'!I206</f>
        <v>0</v>
      </c>
      <c r="K54" s="6">
        <f>'Detailed Budget'!J206</f>
        <v>0</v>
      </c>
      <c r="L54" s="6">
        <f>'Detailed Budget'!K206</f>
        <v>0</v>
      </c>
      <c r="M54" s="6">
        <f>'Detailed Budget'!L206</f>
        <v>0</v>
      </c>
      <c r="N54" s="6">
        <f>'Detailed Budget'!M206</f>
        <v>0</v>
      </c>
      <c r="O54" s="6">
        <f>'Detailed Budget'!N206</f>
        <v>0</v>
      </c>
      <c r="P54" s="6">
        <f>'Detailed Budget'!O206</f>
        <v>0</v>
      </c>
      <c r="Q54" s="58">
        <f t="shared" si="8"/>
        <v>0</v>
      </c>
      <c r="R54" s="7">
        <v>13071.95</v>
      </c>
      <c r="S54" s="7">
        <f t="shared" si="9"/>
        <v>13071.95</v>
      </c>
      <c r="T54" s="48"/>
    </row>
    <row r="55" spans="1:20" ht="13" outlineLevel="1">
      <c r="A55" s="5" t="s">
        <v>189</v>
      </c>
      <c r="B55" s="4" t="s">
        <v>190</v>
      </c>
      <c r="C55" s="5" t="str">
        <f>'Detailed Budget'!C208</f>
        <v>Printing Expense</v>
      </c>
      <c r="D55" s="5" t="s">
        <v>36</v>
      </c>
      <c r="E55" s="6">
        <f>'Detailed Budget'!D208</f>
        <v>0</v>
      </c>
      <c r="F55" s="6">
        <f>'Detailed Budget'!E208</f>
        <v>0</v>
      </c>
      <c r="G55" s="6">
        <f>'Detailed Budget'!F208</f>
        <v>0</v>
      </c>
      <c r="H55" s="6">
        <f>'Detailed Budget'!G208</f>
        <v>0</v>
      </c>
      <c r="I55" s="6">
        <f>'Detailed Budget'!H208</f>
        <v>0</v>
      </c>
      <c r="J55" s="6">
        <f>'Detailed Budget'!I208</f>
        <v>0</v>
      </c>
      <c r="K55" s="6">
        <f>'Detailed Budget'!J208</f>
        <v>0</v>
      </c>
      <c r="L55" s="6">
        <f>'Detailed Budget'!K208</f>
        <v>0</v>
      </c>
      <c r="M55" s="6">
        <f>'Detailed Budget'!L208</f>
        <v>0</v>
      </c>
      <c r="N55" s="6">
        <f>'Detailed Budget'!M208</f>
        <v>0</v>
      </c>
      <c r="O55" s="6">
        <f>'Detailed Budget'!N208</f>
        <v>0</v>
      </c>
      <c r="P55" s="6">
        <f>'Detailed Budget'!O208</f>
        <v>0</v>
      </c>
      <c r="Q55" s="58">
        <f t="shared" si="8"/>
        <v>0</v>
      </c>
      <c r="R55" s="7">
        <v>13677.06</v>
      </c>
      <c r="S55" s="7">
        <f t="shared" si="9"/>
        <v>13677.06</v>
      </c>
      <c r="T55" s="48"/>
    </row>
    <row r="56" spans="1:20" ht="13" outlineLevel="1">
      <c r="A56" s="5" t="s">
        <v>225</v>
      </c>
      <c r="B56" s="4" t="s">
        <v>226</v>
      </c>
      <c r="C56" s="5" t="str">
        <f>'Detailed Budget'!C212</f>
        <v>Kitchen Supplies</v>
      </c>
      <c r="D56" s="5" t="s">
        <v>227</v>
      </c>
      <c r="E56" s="6">
        <f>'Detailed Budget'!D212</f>
        <v>0</v>
      </c>
      <c r="F56" s="6">
        <f>'Detailed Budget'!E212</f>
        <v>0</v>
      </c>
      <c r="G56" s="6">
        <f>'Detailed Budget'!F212</f>
        <v>0</v>
      </c>
      <c r="H56" s="6">
        <f>'Detailed Budget'!G212</f>
        <v>0</v>
      </c>
      <c r="I56" s="6">
        <f>'Detailed Budget'!H212</f>
        <v>0</v>
      </c>
      <c r="J56" s="6">
        <f>'Detailed Budget'!I212</f>
        <v>0</v>
      </c>
      <c r="K56" s="6">
        <f>'Detailed Budget'!J212</f>
        <v>0</v>
      </c>
      <c r="L56" s="6">
        <f>'Detailed Budget'!K212</f>
        <v>0</v>
      </c>
      <c r="M56" s="6">
        <f>'Detailed Budget'!L212</f>
        <v>0</v>
      </c>
      <c r="N56" s="6">
        <f>'Detailed Budget'!M212</f>
        <v>0</v>
      </c>
      <c r="O56" s="6">
        <f>'Detailed Budget'!N212</f>
        <v>0</v>
      </c>
      <c r="P56" s="6">
        <f>'Detailed Budget'!O212</f>
        <v>0</v>
      </c>
      <c r="Q56" s="58">
        <f t="shared" si="8"/>
        <v>0</v>
      </c>
      <c r="R56" s="7">
        <v>55381.892857142841</v>
      </c>
      <c r="S56" s="7">
        <f t="shared" si="9"/>
        <v>55381.892857142841</v>
      </c>
      <c r="T56" s="48"/>
    </row>
    <row r="57" spans="1:20" ht="13" outlineLevel="1">
      <c r="A57" s="5" t="s">
        <v>23</v>
      </c>
      <c r="B57" s="4" t="s">
        <v>24</v>
      </c>
      <c r="C57" s="5" t="str">
        <f>'Detailed Budget'!C219</f>
        <v>Reference Materials</v>
      </c>
      <c r="E57" s="6">
        <f>'Detailed Budget'!D219</f>
        <v>0</v>
      </c>
      <c r="F57" s="6">
        <f>'Detailed Budget'!E219</f>
        <v>0</v>
      </c>
      <c r="G57" s="6">
        <f>'Detailed Budget'!F219</f>
        <v>0</v>
      </c>
      <c r="H57" s="6">
        <f>'Detailed Budget'!G219</f>
        <v>0</v>
      </c>
      <c r="I57" s="6">
        <f>'Detailed Budget'!H219</f>
        <v>0</v>
      </c>
      <c r="J57" s="6">
        <f>'Detailed Budget'!I219</f>
        <v>0</v>
      </c>
      <c r="K57" s="6">
        <f>'Detailed Budget'!J219</f>
        <v>0</v>
      </c>
      <c r="L57" s="6">
        <f>'Detailed Budget'!K219</f>
        <v>0</v>
      </c>
      <c r="M57" s="6">
        <f>'Detailed Budget'!L219</f>
        <v>0</v>
      </c>
      <c r="N57" s="6">
        <f>'Detailed Budget'!M219</f>
        <v>0</v>
      </c>
      <c r="O57" s="6">
        <f>'Detailed Budget'!N219</f>
        <v>0</v>
      </c>
      <c r="P57" s="6">
        <f>'Detailed Budget'!O219</f>
        <v>0</v>
      </c>
      <c r="Q57" s="58">
        <f t="shared" si="8"/>
        <v>0</v>
      </c>
      <c r="R57" s="7">
        <v>76.290000000000006</v>
      </c>
      <c r="S57" s="7">
        <f t="shared" si="9"/>
        <v>76.290000000000006</v>
      </c>
      <c r="T57" s="48"/>
    </row>
    <row r="58" spans="1:20" ht="13" outlineLevel="1">
      <c r="A58" s="5" t="s">
        <v>228</v>
      </c>
      <c r="B58" s="4" t="s">
        <v>229</v>
      </c>
      <c r="C58" s="5" t="str">
        <f>'Detailed Budget'!C224</f>
        <v>Equipment Rental</v>
      </c>
      <c r="D58" s="5" t="s">
        <v>230</v>
      </c>
      <c r="E58" s="6">
        <f>'Detailed Budget'!D224</f>
        <v>0</v>
      </c>
      <c r="F58" s="6">
        <f>'Detailed Budget'!E224</f>
        <v>0</v>
      </c>
      <c r="G58" s="6">
        <f>'Detailed Budget'!F224</f>
        <v>0</v>
      </c>
      <c r="H58" s="6">
        <f>'Detailed Budget'!G224</f>
        <v>0</v>
      </c>
      <c r="I58" s="6">
        <f>'Detailed Budget'!H224</f>
        <v>0</v>
      </c>
      <c r="J58" s="6">
        <f>'Detailed Budget'!I224</f>
        <v>0</v>
      </c>
      <c r="K58" s="6">
        <f>'Detailed Budget'!J224</f>
        <v>0</v>
      </c>
      <c r="L58" s="6">
        <f>'Detailed Budget'!K224</f>
        <v>0</v>
      </c>
      <c r="M58" s="6">
        <f>'Detailed Budget'!L224</f>
        <v>0</v>
      </c>
      <c r="N58" s="6">
        <f>'Detailed Budget'!M224</f>
        <v>0</v>
      </c>
      <c r="O58" s="6">
        <f>'Detailed Budget'!N224</f>
        <v>0</v>
      </c>
      <c r="P58" s="6">
        <f>'Detailed Budget'!O224</f>
        <v>0</v>
      </c>
      <c r="Q58" s="58">
        <f t="shared" si="8"/>
        <v>0</v>
      </c>
      <c r="R58" s="7">
        <v>59566.82</v>
      </c>
      <c r="S58" s="7">
        <f t="shared" si="9"/>
        <v>59566.82</v>
      </c>
      <c r="T58" s="48"/>
    </row>
    <row r="59" spans="1:20" ht="13" outlineLevel="1">
      <c r="A59" s="5" t="s">
        <v>231</v>
      </c>
      <c r="B59" s="4" t="s">
        <v>232</v>
      </c>
      <c r="C59" s="5" t="str">
        <f>'Detailed Budget'!C229</f>
        <v>Office Equipment Expense</v>
      </c>
      <c r="D59" s="5" t="s">
        <v>233</v>
      </c>
      <c r="E59" s="6">
        <f>'Detailed Budget'!D229</f>
        <v>0</v>
      </c>
      <c r="F59" s="6">
        <f>'Detailed Budget'!E229</f>
        <v>0</v>
      </c>
      <c r="G59" s="6">
        <f>'Detailed Budget'!F229</f>
        <v>0</v>
      </c>
      <c r="H59" s="6">
        <f>'Detailed Budget'!G229</f>
        <v>0</v>
      </c>
      <c r="I59" s="6">
        <f>'Detailed Budget'!H229</f>
        <v>0</v>
      </c>
      <c r="J59" s="6">
        <f>'Detailed Budget'!I229</f>
        <v>0</v>
      </c>
      <c r="K59" s="6">
        <f>'Detailed Budget'!J229</f>
        <v>0</v>
      </c>
      <c r="L59" s="6">
        <f>'Detailed Budget'!K229</f>
        <v>0</v>
      </c>
      <c r="M59" s="6">
        <f>'Detailed Budget'!L229</f>
        <v>0</v>
      </c>
      <c r="N59" s="6">
        <f>'Detailed Budget'!M229</f>
        <v>0</v>
      </c>
      <c r="O59" s="6">
        <f>'Detailed Budget'!N229</f>
        <v>0</v>
      </c>
      <c r="P59" s="6">
        <f>'Detailed Budget'!O229</f>
        <v>0</v>
      </c>
      <c r="Q59" s="58">
        <f t="shared" si="8"/>
        <v>0</v>
      </c>
      <c r="R59" s="7">
        <v>10250.94</v>
      </c>
      <c r="S59" s="7">
        <f t="shared" si="9"/>
        <v>10250.94</v>
      </c>
      <c r="T59" s="48"/>
    </row>
    <row r="60" spans="1:20" ht="13" outlineLevel="1">
      <c r="A60" s="5" t="s">
        <v>234</v>
      </c>
      <c r="B60" s="4" t="s">
        <v>235</v>
      </c>
      <c r="C60" s="5" t="str">
        <f>'Detailed Budget'!C232</f>
        <v>Office Repairs and Maintenance</v>
      </c>
      <c r="D60" s="5" t="s">
        <v>236</v>
      </c>
      <c r="E60" s="6">
        <f>'Detailed Budget'!D232</f>
        <v>0</v>
      </c>
      <c r="F60" s="6">
        <f>'Detailed Budget'!E232</f>
        <v>0</v>
      </c>
      <c r="G60" s="6">
        <f>'Detailed Budget'!F232</f>
        <v>0</v>
      </c>
      <c r="H60" s="6">
        <f>'Detailed Budget'!G232</f>
        <v>0</v>
      </c>
      <c r="I60" s="6">
        <f>'Detailed Budget'!H232</f>
        <v>0</v>
      </c>
      <c r="J60" s="6">
        <f>'Detailed Budget'!I232</f>
        <v>0</v>
      </c>
      <c r="K60" s="6">
        <f>'Detailed Budget'!J232</f>
        <v>0</v>
      </c>
      <c r="L60" s="6">
        <f>'Detailed Budget'!K232</f>
        <v>0</v>
      </c>
      <c r="M60" s="6">
        <f>'Detailed Budget'!L232</f>
        <v>0</v>
      </c>
      <c r="N60" s="6">
        <f>'Detailed Budget'!M232</f>
        <v>0</v>
      </c>
      <c r="O60" s="6">
        <f>'Detailed Budget'!N232</f>
        <v>0</v>
      </c>
      <c r="P60" s="6">
        <f>'Detailed Budget'!O232</f>
        <v>0</v>
      </c>
      <c r="Q60" s="58">
        <f t="shared" si="8"/>
        <v>0</v>
      </c>
      <c r="R60" s="7">
        <v>119815.89714285714</v>
      </c>
      <c r="S60" s="7">
        <f t="shared" si="9"/>
        <v>119815.89714285714</v>
      </c>
      <c r="T60" s="48"/>
    </row>
    <row r="61" spans="1:20" ht="13" outlineLevel="1">
      <c r="A61" s="5" t="s">
        <v>237</v>
      </c>
      <c r="B61" s="4" t="s">
        <v>238</v>
      </c>
      <c r="C61" s="5" t="str">
        <f>'Detailed Budget'!C241</f>
        <v>Rent</v>
      </c>
      <c r="D61" s="5" t="s">
        <v>239</v>
      </c>
      <c r="E61" s="6">
        <f>'Detailed Budget'!D241</f>
        <v>0</v>
      </c>
      <c r="F61" s="6">
        <f>'Detailed Budget'!E241</f>
        <v>0</v>
      </c>
      <c r="G61" s="6">
        <f>'Detailed Budget'!F241</f>
        <v>0</v>
      </c>
      <c r="H61" s="6">
        <f>'Detailed Budget'!G241</f>
        <v>0</v>
      </c>
      <c r="I61" s="6">
        <f>'Detailed Budget'!H241</f>
        <v>0</v>
      </c>
      <c r="J61" s="6">
        <f>'Detailed Budget'!I241</f>
        <v>0</v>
      </c>
      <c r="K61" s="6">
        <f>'Detailed Budget'!J241</f>
        <v>0</v>
      </c>
      <c r="L61" s="6">
        <f>'Detailed Budget'!K241</f>
        <v>0</v>
      </c>
      <c r="M61" s="6">
        <f>'Detailed Budget'!L241</f>
        <v>0</v>
      </c>
      <c r="N61" s="6">
        <f>'Detailed Budget'!M241</f>
        <v>0</v>
      </c>
      <c r="O61" s="6">
        <f>'Detailed Budget'!N241</f>
        <v>0</v>
      </c>
      <c r="P61" s="6">
        <f>'Detailed Budget'!O241</f>
        <v>0</v>
      </c>
      <c r="Q61" s="58">
        <f t="shared" si="8"/>
        <v>0</v>
      </c>
      <c r="R61" s="7">
        <v>2390256.0499999998</v>
      </c>
      <c r="S61" s="7">
        <f t="shared" si="9"/>
        <v>2390256.0499999998</v>
      </c>
      <c r="T61" s="48"/>
    </row>
    <row r="62" spans="1:20" ht="13" outlineLevel="1">
      <c r="B62" s="4">
        <v>510015</v>
      </c>
      <c r="C62" s="5" t="str">
        <f>'Detailed Budget'!C272</f>
        <v>Storage</v>
      </c>
      <c r="D62" s="5" t="s">
        <v>370</v>
      </c>
      <c r="E62" s="6">
        <f>'Detailed Budget'!D272</f>
        <v>0</v>
      </c>
      <c r="F62" s="6">
        <f>'Detailed Budget'!E272</f>
        <v>0</v>
      </c>
      <c r="G62" s="6">
        <f>'Detailed Budget'!F272</f>
        <v>0</v>
      </c>
      <c r="H62" s="6">
        <f>'Detailed Budget'!G272</f>
        <v>0</v>
      </c>
      <c r="I62" s="6">
        <f>'Detailed Budget'!H272</f>
        <v>0</v>
      </c>
      <c r="J62" s="6">
        <f>'Detailed Budget'!I272</f>
        <v>0</v>
      </c>
      <c r="K62" s="6">
        <f>'Detailed Budget'!J272</f>
        <v>0</v>
      </c>
      <c r="L62" s="6">
        <f>'Detailed Budget'!K272</f>
        <v>0</v>
      </c>
      <c r="M62" s="6">
        <f>'Detailed Budget'!L272</f>
        <v>0</v>
      </c>
      <c r="N62" s="6">
        <f>'Detailed Budget'!M272</f>
        <v>0</v>
      </c>
      <c r="O62" s="6">
        <f>'Detailed Budget'!N272</f>
        <v>0</v>
      </c>
      <c r="P62" s="6">
        <f>'Detailed Budget'!O272</f>
        <v>0</v>
      </c>
      <c r="Q62" s="58">
        <f t="shared" si="8"/>
        <v>0</v>
      </c>
      <c r="R62" s="7">
        <v>0</v>
      </c>
      <c r="S62" s="7">
        <f t="shared" si="9"/>
        <v>0</v>
      </c>
      <c r="T62" s="48"/>
    </row>
    <row r="63" spans="1:20" ht="13" outlineLevel="1">
      <c r="A63" s="5" t="s">
        <v>240</v>
      </c>
      <c r="B63" s="4" t="s">
        <v>241</v>
      </c>
      <c r="C63" s="5" t="str">
        <f>'Detailed Budget'!C274</f>
        <v>Utilities</v>
      </c>
      <c r="D63" s="5" t="s">
        <v>242</v>
      </c>
      <c r="E63" s="6">
        <f>'Detailed Budget'!D274</f>
        <v>0</v>
      </c>
      <c r="F63" s="6">
        <f>'Detailed Budget'!E274</f>
        <v>0</v>
      </c>
      <c r="G63" s="6">
        <f>'Detailed Budget'!F274</f>
        <v>0</v>
      </c>
      <c r="H63" s="6">
        <f>'Detailed Budget'!G274</f>
        <v>0</v>
      </c>
      <c r="I63" s="6">
        <f>'Detailed Budget'!H274</f>
        <v>0</v>
      </c>
      <c r="J63" s="6">
        <f>'Detailed Budget'!I274</f>
        <v>0</v>
      </c>
      <c r="K63" s="6">
        <f>'Detailed Budget'!J274</f>
        <v>0</v>
      </c>
      <c r="L63" s="6">
        <f>'Detailed Budget'!K274</f>
        <v>0</v>
      </c>
      <c r="M63" s="6">
        <f>'Detailed Budget'!L274</f>
        <v>0</v>
      </c>
      <c r="N63" s="6">
        <f>'Detailed Budget'!M274</f>
        <v>0</v>
      </c>
      <c r="O63" s="6">
        <f>'Detailed Budget'!N274</f>
        <v>0</v>
      </c>
      <c r="P63" s="6">
        <f>'Detailed Budget'!O274</f>
        <v>0</v>
      </c>
      <c r="Q63" s="58">
        <f t="shared" si="8"/>
        <v>0</v>
      </c>
      <c r="R63" s="7">
        <v>346502.17</v>
      </c>
      <c r="S63" s="7">
        <f t="shared" si="9"/>
        <v>346502.17</v>
      </c>
      <c r="T63" s="48"/>
    </row>
    <row r="64" spans="1:20" ht="13" outlineLevel="1">
      <c r="A64" s="5" t="s">
        <v>42</v>
      </c>
      <c r="B64" s="4" t="s">
        <v>43</v>
      </c>
      <c r="C64" s="5" t="str">
        <f>'Detailed Budget'!C279</f>
        <v>Commercial Rent Tax</v>
      </c>
      <c r="D64" s="5" t="s">
        <v>44</v>
      </c>
      <c r="E64" s="6">
        <f>'Detailed Budget'!D279</f>
        <v>0</v>
      </c>
      <c r="F64" s="6">
        <f>'Detailed Budget'!E279</f>
        <v>0</v>
      </c>
      <c r="G64" s="6">
        <f>'Detailed Budget'!F279</f>
        <v>0</v>
      </c>
      <c r="H64" s="6">
        <f>'Detailed Budget'!G279</f>
        <v>0</v>
      </c>
      <c r="I64" s="6">
        <f>'Detailed Budget'!H279</f>
        <v>0</v>
      </c>
      <c r="J64" s="6">
        <f>'Detailed Budget'!I279</f>
        <v>0</v>
      </c>
      <c r="K64" s="6">
        <f>'Detailed Budget'!J279</f>
        <v>0</v>
      </c>
      <c r="L64" s="6">
        <f>'Detailed Budget'!K279</f>
        <v>0</v>
      </c>
      <c r="M64" s="6">
        <f>'Detailed Budget'!L279</f>
        <v>0</v>
      </c>
      <c r="N64" s="6">
        <f>'Detailed Budget'!M279</f>
        <v>0</v>
      </c>
      <c r="O64" s="6">
        <f>'Detailed Budget'!N279</f>
        <v>0</v>
      </c>
      <c r="P64" s="6">
        <f>'Detailed Budget'!O279</f>
        <v>0</v>
      </c>
      <c r="Q64" s="58">
        <f t="shared" si="8"/>
        <v>0</v>
      </c>
      <c r="R64" s="7">
        <v>81600</v>
      </c>
      <c r="S64" s="7">
        <f t="shared" si="9"/>
        <v>81600</v>
      </c>
      <c r="T64" s="48"/>
    </row>
    <row r="65" spans="1:20" ht="13" outlineLevel="1">
      <c r="A65" s="5" t="s">
        <v>45</v>
      </c>
      <c r="B65" s="4" t="s">
        <v>46</v>
      </c>
      <c r="C65" s="5" t="str">
        <f>'Detailed Budget'!C282</f>
        <v>Mail Services</v>
      </c>
      <c r="D65" s="5" t="s">
        <v>47</v>
      </c>
      <c r="E65" s="6">
        <f>'Detailed Budget'!D282</f>
        <v>0</v>
      </c>
      <c r="F65" s="6">
        <f>'Detailed Budget'!E282</f>
        <v>0</v>
      </c>
      <c r="G65" s="6">
        <f>'Detailed Budget'!F282</f>
        <v>0</v>
      </c>
      <c r="H65" s="6">
        <f>'Detailed Budget'!G282</f>
        <v>0</v>
      </c>
      <c r="I65" s="6">
        <f>'Detailed Budget'!H282</f>
        <v>0</v>
      </c>
      <c r="J65" s="6">
        <f>'Detailed Budget'!I282</f>
        <v>0</v>
      </c>
      <c r="K65" s="6">
        <f>'Detailed Budget'!J282</f>
        <v>0</v>
      </c>
      <c r="L65" s="6">
        <f>'Detailed Budget'!K282</f>
        <v>0</v>
      </c>
      <c r="M65" s="6">
        <f>'Detailed Budget'!L282</f>
        <v>0</v>
      </c>
      <c r="N65" s="6">
        <f>'Detailed Budget'!M282</f>
        <v>0</v>
      </c>
      <c r="O65" s="6">
        <f>'Detailed Budget'!N282</f>
        <v>0</v>
      </c>
      <c r="P65" s="6">
        <f>'Detailed Budget'!O282</f>
        <v>0</v>
      </c>
      <c r="Q65" s="58">
        <f t="shared" si="8"/>
        <v>0</v>
      </c>
      <c r="R65" s="7">
        <v>258934.75</v>
      </c>
      <c r="S65" s="7">
        <f t="shared" si="9"/>
        <v>258934.75</v>
      </c>
      <c r="T65" s="48"/>
    </row>
    <row r="66" spans="1:20" ht="13" outlineLevel="1">
      <c r="A66" s="5" t="s">
        <v>48</v>
      </c>
      <c r="B66" s="4" t="s">
        <v>49</v>
      </c>
      <c r="C66" s="5" t="str">
        <f>'Detailed Budget'!C287</f>
        <v>Security Expense</v>
      </c>
      <c r="D66" s="5" t="s">
        <v>50</v>
      </c>
      <c r="E66" s="6">
        <f>'Detailed Budget'!D287</f>
        <v>0</v>
      </c>
      <c r="F66" s="6">
        <f>'Detailed Budget'!E287</f>
        <v>0</v>
      </c>
      <c r="G66" s="6">
        <f>'Detailed Budget'!F287</f>
        <v>0</v>
      </c>
      <c r="H66" s="6">
        <f>'Detailed Budget'!G287</f>
        <v>0</v>
      </c>
      <c r="I66" s="6">
        <f>'Detailed Budget'!H287</f>
        <v>0</v>
      </c>
      <c r="J66" s="6">
        <f>'Detailed Budget'!I287</f>
        <v>0</v>
      </c>
      <c r="K66" s="6">
        <f>'Detailed Budget'!J287</f>
        <v>0</v>
      </c>
      <c r="L66" s="6">
        <f>'Detailed Budget'!K287</f>
        <v>0</v>
      </c>
      <c r="M66" s="6">
        <f>'Detailed Budget'!L287</f>
        <v>0</v>
      </c>
      <c r="N66" s="6">
        <f>'Detailed Budget'!M287</f>
        <v>0</v>
      </c>
      <c r="O66" s="6">
        <f>'Detailed Budget'!N287</f>
        <v>0</v>
      </c>
      <c r="P66" s="6">
        <f>'Detailed Budget'!O287</f>
        <v>0</v>
      </c>
      <c r="Q66" s="58">
        <f t="shared" si="8"/>
        <v>0</v>
      </c>
      <c r="R66" s="7">
        <v>187956.12</v>
      </c>
      <c r="S66" s="7">
        <f t="shared" si="9"/>
        <v>187956.12</v>
      </c>
      <c r="T66" s="48"/>
    </row>
    <row r="67" spans="1:20" ht="13" outlineLevel="1">
      <c r="A67" s="5" t="s">
        <v>51</v>
      </c>
      <c r="B67" s="4" t="s">
        <v>52</v>
      </c>
      <c r="C67" s="5" t="str">
        <f>'Detailed Budget'!C296</f>
        <v>Security Equipment</v>
      </c>
      <c r="D67" s="5" t="s">
        <v>53</v>
      </c>
      <c r="E67" s="6">
        <f>'Detailed Budget'!D296</f>
        <v>0</v>
      </c>
      <c r="F67" s="6">
        <f>'Detailed Budget'!E296</f>
        <v>0</v>
      </c>
      <c r="G67" s="6">
        <f>'Detailed Budget'!F296</f>
        <v>0</v>
      </c>
      <c r="H67" s="6">
        <f>'Detailed Budget'!G296</f>
        <v>0</v>
      </c>
      <c r="I67" s="6">
        <f>'Detailed Budget'!H296</f>
        <v>0</v>
      </c>
      <c r="J67" s="6">
        <f>'Detailed Budget'!I296</f>
        <v>0</v>
      </c>
      <c r="K67" s="6">
        <f>'Detailed Budget'!J296</f>
        <v>0</v>
      </c>
      <c r="L67" s="6">
        <f>'Detailed Budget'!K296</f>
        <v>0</v>
      </c>
      <c r="M67" s="6">
        <f>'Detailed Budget'!L296</f>
        <v>0</v>
      </c>
      <c r="N67" s="6">
        <f>'Detailed Budget'!M296</f>
        <v>0</v>
      </c>
      <c r="O67" s="6">
        <f>'Detailed Budget'!N296</f>
        <v>0</v>
      </c>
      <c r="P67" s="6">
        <f>'Detailed Budget'!O296</f>
        <v>0</v>
      </c>
      <c r="Q67" s="58">
        <f t="shared" si="8"/>
        <v>0</v>
      </c>
      <c r="R67" s="7">
        <v>32158.62</v>
      </c>
      <c r="S67" s="7">
        <f t="shared" si="9"/>
        <v>32158.62</v>
      </c>
      <c r="T67" s="48"/>
    </row>
    <row r="68" spans="1:20" ht="13" outlineLevel="1">
      <c r="A68" s="5" t="s">
        <v>54</v>
      </c>
      <c r="B68" s="4" t="s">
        <v>55</v>
      </c>
      <c r="C68" s="5" t="str">
        <f>'Detailed Budget'!C305</f>
        <v>Cleaning Services Expense</v>
      </c>
      <c r="D68" s="5" t="s">
        <v>56</v>
      </c>
      <c r="E68" s="6">
        <f>'Detailed Budget'!D305</f>
        <v>0</v>
      </c>
      <c r="F68" s="6">
        <f>'Detailed Budget'!E305</f>
        <v>0</v>
      </c>
      <c r="G68" s="6">
        <f>'Detailed Budget'!F305</f>
        <v>0</v>
      </c>
      <c r="H68" s="6">
        <f>'Detailed Budget'!G305</f>
        <v>0</v>
      </c>
      <c r="I68" s="6">
        <f>'Detailed Budget'!H305</f>
        <v>0</v>
      </c>
      <c r="J68" s="6">
        <f>'Detailed Budget'!I305</f>
        <v>0</v>
      </c>
      <c r="K68" s="6">
        <f>'Detailed Budget'!J305</f>
        <v>0</v>
      </c>
      <c r="L68" s="6">
        <f>'Detailed Budget'!K305</f>
        <v>0</v>
      </c>
      <c r="M68" s="6">
        <f>'Detailed Budget'!L305</f>
        <v>0</v>
      </c>
      <c r="N68" s="6">
        <f>'Detailed Budget'!M305</f>
        <v>0</v>
      </c>
      <c r="O68" s="6">
        <f>'Detailed Budget'!N305</f>
        <v>0</v>
      </c>
      <c r="P68" s="6">
        <f>'Detailed Budget'!O305</f>
        <v>0</v>
      </c>
      <c r="Q68" s="58">
        <f t="shared" si="8"/>
        <v>0</v>
      </c>
      <c r="R68" s="7">
        <v>382419.3</v>
      </c>
      <c r="S68" s="7">
        <f t="shared" si="9"/>
        <v>382419.3</v>
      </c>
      <c r="T68" s="48"/>
    </row>
    <row r="69" spans="1:20" ht="13" outlineLevel="1">
      <c r="A69" s="5" t="s">
        <v>57</v>
      </c>
      <c r="B69" s="4" t="s">
        <v>58</v>
      </c>
      <c r="C69" s="5" t="str">
        <f>'Detailed Budget'!C320</f>
        <v>HVAC Equipment &amp; Supplies</v>
      </c>
      <c r="D69" s="5" t="s">
        <v>59</v>
      </c>
      <c r="E69" s="6">
        <f>'Detailed Budget'!D320</f>
        <v>0</v>
      </c>
      <c r="F69" s="6">
        <f>'Detailed Budget'!E320</f>
        <v>0</v>
      </c>
      <c r="G69" s="6">
        <f>'Detailed Budget'!F320</f>
        <v>0</v>
      </c>
      <c r="H69" s="6">
        <f>'Detailed Budget'!G320</f>
        <v>0</v>
      </c>
      <c r="I69" s="6">
        <f>'Detailed Budget'!H320</f>
        <v>0</v>
      </c>
      <c r="J69" s="6">
        <f>'Detailed Budget'!I320</f>
        <v>0</v>
      </c>
      <c r="K69" s="6">
        <f>'Detailed Budget'!J320</f>
        <v>0</v>
      </c>
      <c r="L69" s="6">
        <f>'Detailed Budget'!K320</f>
        <v>0</v>
      </c>
      <c r="M69" s="6">
        <f>'Detailed Budget'!L320</f>
        <v>0</v>
      </c>
      <c r="N69" s="6">
        <f>'Detailed Budget'!M320</f>
        <v>0</v>
      </c>
      <c r="O69" s="6">
        <f>'Detailed Budget'!N320</f>
        <v>0</v>
      </c>
      <c r="P69" s="6">
        <f>'Detailed Budget'!O320</f>
        <v>0</v>
      </c>
      <c r="Q69" s="58">
        <f t="shared" si="8"/>
        <v>0</v>
      </c>
      <c r="R69" s="7">
        <v>5000</v>
      </c>
      <c r="S69" s="7">
        <f t="shared" si="9"/>
        <v>5000</v>
      </c>
      <c r="T69" s="48"/>
    </row>
    <row r="70" spans="1:20" ht="13" outlineLevel="1">
      <c r="A70" s="5" t="s">
        <v>60</v>
      </c>
      <c r="B70" s="4" t="s">
        <v>61</v>
      </c>
      <c r="C70" s="5" t="str">
        <f>'Detailed Budget'!C323</f>
        <v>HVAC Repairs &amp; Maintenance</v>
      </c>
      <c r="D70" s="5" t="s">
        <v>62</v>
      </c>
      <c r="E70" s="6">
        <f>'Detailed Budget'!D323</f>
        <v>0</v>
      </c>
      <c r="F70" s="6">
        <f>'Detailed Budget'!E323</f>
        <v>0</v>
      </c>
      <c r="G70" s="6">
        <f>'Detailed Budget'!F323</f>
        <v>0</v>
      </c>
      <c r="H70" s="6">
        <f>'Detailed Budget'!G323</f>
        <v>0</v>
      </c>
      <c r="I70" s="6">
        <f>'Detailed Budget'!H323</f>
        <v>0</v>
      </c>
      <c r="J70" s="6">
        <f>'Detailed Budget'!I323</f>
        <v>0</v>
      </c>
      <c r="K70" s="6">
        <f>'Detailed Budget'!J323</f>
        <v>0</v>
      </c>
      <c r="L70" s="6">
        <f>'Detailed Budget'!K323</f>
        <v>0</v>
      </c>
      <c r="M70" s="6">
        <f>'Detailed Budget'!L323</f>
        <v>0</v>
      </c>
      <c r="N70" s="6">
        <f>'Detailed Budget'!M323</f>
        <v>0</v>
      </c>
      <c r="O70" s="6">
        <f>'Detailed Budget'!N323</f>
        <v>0</v>
      </c>
      <c r="P70" s="6">
        <f>'Detailed Budget'!O323</f>
        <v>0</v>
      </c>
      <c r="Q70" s="58">
        <f t="shared" si="8"/>
        <v>0</v>
      </c>
      <c r="R70" s="7">
        <v>160039.35999999999</v>
      </c>
      <c r="S70" s="7">
        <f t="shared" si="9"/>
        <v>160039.35999999999</v>
      </c>
      <c r="T70" s="48"/>
    </row>
    <row r="71" spans="1:20" ht="13" outlineLevel="1">
      <c r="A71" s="5" t="s">
        <v>63</v>
      </c>
      <c r="B71" s="4" t="s">
        <v>64</v>
      </c>
      <c r="C71" s="5" t="str">
        <f>'Detailed Budget'!C330</f>
        <v>Exterminating Services</v>
      </c>
      <c r="D71" s="5" t="s">
        <v>65</v>
      </c>
      <c r="E71" s="6">
        <f>'Detailed Budget'!D330</f>
        <v>0</v>
      </c>
      <c r="F71" s="6">
        <f>'Detailed Budget'!E330</f>
        <v>0</v>
      </c>
      <c r="G71" s="6">
        <f>'Detailed Budget'!F330</f>
        <v>0</v>
      </c>
      <c r="H71" s="6">
        <f>'Detailed Budget'!G330</f>
        <v>0</v>
      </c>
      <c r="I71" s="6">
        <f>'Detailed Budget'!H330</f>
        <v>0</v>
      </c>
      <c r="J71" s="6">
        <f>'Detailed Budget'!I330</f>
        <v>0</v>
      </c>
      <c r="K71" s="6">
        <f>'Detailed Budget'!J330</f>
        <v>0</v>
      </c>
      <c r="L71" s="6">
        <f>'Detailed Budget'!K330</f>
        <v>0</v>
      </c>
      <c r="M71" s="6">
        <f>'Detailed Budget'!L330</f>
        <v>0</v>
      </c>
      <c r="N71" s="6">
        <f>'Detailed Budget'!M330</f>
        <v>0</v>
      </c>
      <c r="O71" s="6">
        <f>'Detailed Budget'!N330</f>
        <v>0</v>
      </c>
      <c r="P71" s="6">
        <f>'Detailed Budget'!O330</f>
        <v>0</v>
      </c>
      <c r="Q71" s="58">
        <f t="shared" si="8"/>
        <v>0</v>
      </c>
      <c r="R71" s="7">
        <v>14624.89</v>
      </c>
      <c r="S71" s="7">
        <f t="shared" si="9"/>
        <v>14624.89</v>
      </c>
      <c r="T71" s="48"/>
    </row>
    <row r="72" spans="1:20" ht="13" outlineLevel="1">
      <c r="A72" s="5" t="s">
        <v>66</v>
      </c>
      <c r="B72" s="4" t="s">
        <v>67</v>
      </c>
      <c r="C72" s="5" t="str">
        <f>'Detailed Budget'!C333</f>
        <v>Locksmith Services</v>
      </c>
      <c r="D72" s="5" t="s">
        <v>68</v>
      </c>
      <c r="E72" s="6">
        <f>'Detailed Budget'!D333</f>
        <v>0</v>
      </c>
      <c r="F72" s="6">
        <f>'Detailed Budget'!E333</f>
        <v>0</v>
      </c>
      <c r="G72" s="6">
        <f>'Detailed Budget'!F333</f>
        <v>0</v>
      </c>
      <c r="H72" s="6">
        <f>'Detailed Budget'!G333</f>
        <v>0</v>
      </c>
      <c r="I72" s="6">
        <f>'Detailed Budget'!H333</f>
        <v>0</v>
      </c>
      <c r="J72" s="6">
        <f>'Detailed Budget'!I333</f>
        <v>0</v>
      </c>
      <c r="K72" s="6">
        <f>'Detailed Budget'!J333</f>
        <v>0</v>
      </c>
      <c r="L72" s="6">
        <f>'Detailed Budget'!K333</f>
        <v>0</v>
      </c>
      <c r="M72" s="6">
        <f>'Detailed Budget'!L333</f>
        <v>0</v>
      </c>
      <c r="N72" s="6">
        <f>'Detailed Budget'!M333</f>
        <v>0</v>
      </c>
      <c r="O72" s="6">
        <f>'Detailed Budget'!N333</f>
        <v>0</v>
      </c>
      <c r="P72" s="6">
        <f>'Detailed Budget'!O333</f>
        <v>0</v>
      </c>
      <c r="Q72" s="58">
        <f t="shared" si="8"/>
        <v>0</v>
      </c>
      <c r="R72" s="7">
        <v>2096.21</v>
      </c>
      <c r="S72" s="7">
        <f t="shared" si="9"/>
        <v>2096.21</v>
      </c>
      <c r="T72" s="48"/>
    </row>
    <row r="73" spans="1:20" ht="13" outlineLevel="1">
      <c r="A73" s="5" t="s">
        <v>69</v>
      </c>
      <c r="B73" s="4" t="s">
        <v>70</v>
      </c>
      <c r="C73" s="5" t="str">
        <f>'Detailed Budget'!C337</f>
        <v>Carting Services</v>
      </c>
      <c r="D73" s="5" t="s">
        <v>71</v>
      </c>
      <c r="E73" s="6">
        <f>'Detailed Budget'!D337</f>
        <v>0</v>
      </c>
      <c r="F73" s="6">
        <f>'Detailed Budget'!E337</f>
        <v>0</v>
      </c>
      <c r="G73" s="6">
        <f>'Detailed Budget'!F337</f>
        <v>0</v>
      </c>
      <c r="H73" s="6">
        <f>'Detailed Budget'!G337</f>
        <v>0</v>
      </c>
      <c r="I73" s="6">
        <f>'Detailed Budget'!H337</f>
        <v>0</v>
      </c>
      <c r="J73" s="6">
        <f>'Detailed Budget'!I337</f>
        <v>0</v>
      </c>
      <c r="K73" s="6">
        <f>'Detailed Budget'!J337</f>
        <v>0</v>
      </c>
      <c r="L73" s="6">
        <f>'Detailed Budget'!K337</f>
        <v>0</v>
      </c>
      <c r="M73" s="6">
        <f>'Detailed Budget'!L337</f>
        <v>0</v>
      </c>
      <c r="N73" s="6">
        <f>'Detailed Budget'!M337</f>
        <v>0</v>
      </c>
      <c r="O73" s="6">
        <f>'Detailed Budget'!N337</f>
        <v>0</v>
      </c>
      <c r="P73" s="6">
        <f>'Detailed Budget'!O337</f>
        <v>0</v>
      </c>
      <c r="Q73" s="58">
        <f t="shared" si="8"/>
        <v>0</v>
      </c>
      <c r="R73" s="7">
        <v>21818.31</v>
      </c>
      <c r="S73" s="7">
        <f t="shared" si="9"/>
        <v>21818.31</v>
      </c>
      <c r="T73" s="48"/>
    </row>
    <row r="74" spans="1:20" ht="13" outlineLevel="1">
      <c r="A74" s="5" t="s">
        <v>72</v>
      </c>
      <c r="B74" s="4" t="s">
        <v>73</v>
      </c>
      <c r="C74" s="5" t="str">
        <f>'Detailed Budget'!C340</f>
        <v>Fire Extinguishers &amp; Equipment</v>
      </c>
      <c r="D74" s="5" t="s">
        <v>74</v>
      </c>
      <c r="E74" s="6">
        <f>'Detailed Budget'!D340</f>
        <v>0</v>
      </c>
      <c r="F74" s="6">
        <f>'Detailed Budget'!E340</f>
        <v>0</v>
      </c>
      <c r="G74" s="6">
        <f>'Detailed Budget'!F340</f>
        <v>0</v>
      </c>
      <c r="H74" s="6">
        <f>'Detailed Budget'!G340</f>
        <v>0</v>
      </c>
      <c r="I74" s="6">
        <f>'Detailed Budget'!H340</f>
        <v>0</v>
      </c>
      <c r="J74" s="6">
        <f>'Detailed Budget'!I340</f>
        <v>0</v>
      </c>
      <c r="K74" s="6">
        <f>'Detailed Budget'!J340</f>
        <v>0</v>
      </c>
      <c r="L74" s="6">
        <f>'Detailed Budget'!K340</f>
        <v>0</v>
      </c>
      <c r="M74" s="6">
        <f>'Detailed Budget'!L340</f>
        <v>0</v>
      </c>
      <c r="N74" s="6">
        <f>'Detailed Budget'!M340</f>
        <v>0</v>
      </c>
      <c r="O74" s="6">
        <f>'Detailed Budget'!N340</f>
        <v>0</v>
      </c>
      <c r="P74" s="6">
        <f>'Detailed Budget'!O340</f>
        <v>0</v>
      </c>
      <c r="Q74" s="58">
        <f t="shared" si="8"/>
        <v>0</v>
      </c>
      <c r="R74" s="7">
        <v>4778.16</v>
      </c>
      <c r="S74" s="7">
        <f t="shared" si="9"/>
        <v>4778.16</v>
      </c>
      <c r="T74" s="48"/>
    </row>
    <row r="75" spans="1:20" ht="13" outlineLevel="1">
      <c r="A75" s="5" t="s">
        <v>26</v>
      </c>
      <c r="B75" s="4" t="s">
        <v>27</v>
      </c>
      <c r="C75" s="5" t="str">
        <f>'Detailed Budget'!C345</f>
        <v>Telephone Expense</v>
      </c>
      <c r="D75" s="5" t="s">
        <v>28</v>
      </c>
      <c r="E75" s="6">
        <f>'Detailed Budget'!D345</f>
        <v>0</v>
      </c>
      <c r="F75" s="6">
        <f>'Detailed Budget'!E345</f>
        <v>0</v>
      </c>
      <c r="G75" s="6">
        <f>'Detailed Budget'!F345</f>
        <v>0</v>
      </c>
      <c r="H75" s="6">
        <f>'Detailed Budget'!G345</f>
        <v>0</v>
      </c>
      <c r="I75" s="6">
        <f>'Detailed Budget'!H345</f>
        <v>0</v>
      </c>
      <c r="J75" s="6">
        <f>'Detailed Budget'!I345</f>
        <v>0</v>
      </c>
      <c r="K75" s="6">
        <f>'Detailed Budget'!J345</f>
        <v>0</v>
      </c>
      <c r="L75" s="6">
        <f>'Detailed Budget'!K345</f>
        <v>0</v>
      </c>
      <c r="M75" s="6">
        <f>'Detailed Budget'!L345</f>
        <v>0</v>
      </c>
      <c r="N75" s="6">
        <f>'Detailed Budget'!M345</f>
        <v>0</v>
      </c>
      <c r="O75" s="6">
        <f>'Detailed Budget'!N345</f>
        <v>0</v>
      </c>
      <c r="P75" s="6">
        <f>'Detailed Budget'!O345</f>
        <v>0</v>
      </c>
      <c r="Q75" s="58">
        <f t="shared" si="8"/>
        <v>0</v>
      </c>
      <c r="R75" s="7">
        <v>5552.19</v>
      </c>
      <c r="S75" s="7">
        <f t="shared" si="9"/>
        <v>5552.19</v>
      </c>
      <c r="T75" s="48"/>
    </row>
    <row r="76" spans="1:20" ht="13" outlineLevel="1">
      <c r="A76" s="5" t="s">
        <v>29</v>
      </c>
      <c r="B76" s="4" t="s">
        <v>30</v>
      </c>
      <c r="C76" s="5" t="str">
        <f>'Detailed Budget'!C350</f>
        <v>Messenger Expense</v>
      </c>
      <c r="D76" s="5" t="s">
        <v>31</v>
      </c>
      <c r="E76" s="6">
        <f>'Detailed Budget'!D350</f>
        <v>0</v>
      </c>
      <c r="F76" s="6">
        <f>'Detailed Budget'!E350</f>
        <v>0</v>
      </c>
      <c r="G76" s="6">
        <f>'Detailed Budget'!F350</f>
        <v>0</v>
      </c>
      <c r="H76" s="6">
        <f>'Detailed Budget'!G350</f>
        <v>0</v>
      </c>
      <c r="I76" s="6">
        <f>'Detailed Budget'!H350</f>
        <v>0</v>
      </c>
      <c r="J76" s="6">
        <f>'Detailed Budget'!I350</f>
        <v>0</v>
      </c>
      <c r="K76" s="6">
        <f>'Detailed Budget'!J350</f>
        <v>0</v>
      </c>
      <c r="L76" s="6">
        <f>'Detailed Budget'!K350</f>
        <v>0</v>
      </c>
      <c r="M76" s="6">
        <f>'Detailed Budget'!L350</f>
        <v>0</v>
      </c>
      <c r="N76" s="6">
        <f>'Detailed Budget'!M350</f>
        <v>0</v>
      </c>
      <c r="O76" s="6">
        <f>'Detailed Budget'!N350</f>
        <v>0</v>
      </c>
      <c r="P76" s="6">
        <f>'Detailed Budget'!O350</f>
        <v>0</v>
      </c>
      <c r="Q76" s="58">
        <f t="shared" si="8"/>
        <v>0</v>
      </c>
      <c r="R76" s="7">
        <v>2613</v>
      </c>
      <c r="S76" s="7">
        <f t="shared" si="9"/>
        <v>2613</v>
      </c>
      <c r="T76" s="48"/>
    </row>
    <row r="77" spans="1:20" ht="13" outlineLevel="1">
      <c r="A77" s="5" t="s">
        <v>75</v>
      </c>
      <c r="B77" s="4" t="s">
        <v>76</v>
      </c>
      <c r="C77" s="5" t="str">
        <f>'Detailed Budget'!C352</f>
        <v>Cable TV Expense</v>
      </c>
      <c r="D77" s="5" t="s">
        <v>77</v>
      </c>
      <c r="E77" s="6">
        <f>'Detailed Budget'!D352</f>
        <v>0</v>
      </c>
      <c r="F77" s="6">
        <f>'Detailed Budget'!E352</f>
        <v>0</v>
      </c>
      <c r="G77" s="6">
        <f>'Detailed Budget'!F352</f>
        <v>0</v>
      </c>
      <c r="H77" s="6">
        <f>'Detailed Budget'!G352</f>
        <v>0</v>
      </c>
      <c r="I77" s="6">
        <f>'Detailed Budget'!H352</f>
        <v>0</v>
      </c>
      <c r="J77" s="6">
        <f>'Detailed Budget'!I352</f>
        <v>0</v>
      </c>
      <c r="K77" s="6">
        <f>'Detailed Budget'!J352</f>
        <v>0</v>
      </c>
      <c r="L77" s="6">
        <f>'Detailed Budget'!K352</f>
        <v>0</v>
      </c>
      <c r="M77" s="6">
        <f>'Detailed Budget'!L352</f>
        <v>0</v>
      </c>
      <c r="N77" s="6">
        <f>'Detailed Budget'!M352</f>
        <v>0</v>
      </c>
      <c r="O77" s="6">
        <f>'Detailed Budget'!N352</f>
        <v>0</v>
      </c>
      <c r="P77" s="6">
        <f>'Detailed Budget'!O352</f>
        <v>0</v>
      </c>
      <c r="Q77" s="58">
        <f t="shared" si="8"/>
        <v>0</v>
      </c>
      <c r="R77" s="7">
        <v>25294.5</v>
      </c>
      <c r="S77" s="7">
        <f t="shared" si="9"/>
        <v>25294.5</v>
      </c>
      <c r="T77" s="48"/>
    </row>
    <row r="78" spans="1:20" ht="13" outlineLevel="1">
      <c r="A78" s="5" t="s">
        <v>32</v>
      </c>
      <c r="B78" s="4" t="s">
        <v>33</v>
      </c>
      <c r="C78" s="5" t="str">
        <f>'Detailed Budget'!C357</f>
        <v>Overnight Postage</v>
      </c>
      <c r="D78" s="5" t="s">
        <v>34</v>
      </c>
      <c r="E78" s="6">
        <f>'Detailed Budget'!D357</f>
        <v>0</v>
      </c>
      <c r="F78" s="6">
        <f>'Detailed Budget'!E357</f>
        <v>0</v>
      </c>
      <c r="G78" s="6">
        <f>'Detailed Budget'!F357</f>
        <v>0</v>
      </c>
      <c r="H78" s="6">
        <f>'Detailed Budget'!G357</f>
        <v>0</v>
      </c>
      <c r="I78" s="6">
        <f>'Detailed Budget'!H357</f>
        <v>0</v>
      </c>
      <c r="J78" s="6">
        <f>'Detailed Budget'!I357</f>
        <v>0</v>
      </c>
      <c r="K78" s="6">
        <f>'Detailed Budget'!J357</f>
        <v>0</v>
      </c>
      <c r="L78" s="6">
        <f>'Detailed Budget'!K357</f>
        <v>0</v>
      </c>
      <c r="M78" s="6">
        <f>'Detailed Budget'!L357</f>
        <v>0</v>
      </c>
      <c r="N78" s="6">
        <f>'Detailed Budget'!M357</f>
        <v>0</v>
      </c>
      <c r="O78" s="6">
        <f>'Detailed Budget'!N357</f>
        <v>0</v>
      </c>
      <c r="P78" s="6">
        <f>'Detailed Budget'!O357</f>
        <v>0</v>
      </c>
      <c r="Q78" s="58">
        <f t="shared" si="8"/>
        <v>0</v>
      </c>
      <c r="R78" s="7">
        <v>6299.72</v>
      </c>
      <c r="S78" s="7">
        <f t="shared" si="9"/>
        <v>6299.72</v>
      </c>
      <c r="T78" s="48"/>
    </row>
    <row r="79" spans="1:20" ht="13" outlineLevel="1">
      <c r="A79" s="5" t="s">
        <v>78</v>
      </c>
      <c r="B79" s="4" t="s">
        <v>79</v>
      </c>
      <c r="C79" s="5" t="str">
        <f>'Detailed Budget'!C359</f>
        <v>Postage</v>
      </c>
      <c r="D79" s="5" t="s">
        <v>80</v>
      </c>
      <c r="E79" s="6">
        <f>'Detailed Budget'!D359</f>
        <v>0</v>
      </c>
      <c r="F79" s="6">
        <f>'Detailed Budget'!E359</f>
        <v>0</v>
      </c>
      <c r="G79" s="6">
        <f>'Detailed Budget'!F359</f>
        <v>0</v>
      </c>
      <c r="H79" s="6">
        <f>'Detailed Budget'!G359</f>
        <v>0</v>
      </c>
      <c r="I79" s="6">
        <f>'Detailed Budget'!H359</f>
        <v>0</v>
      </c>
      <c r="J79" s="6">
        <f>'Detailed Budget'!I359</f>
        <v>0</v>
      </c>
      <c r="K79" s="6">
        <f>'Detailed Budget'!J359</f>
        <v>0</v>
      </c>
      <c r="L79" s="6">
        <f>'Detailed Budget'!K359</f>
        <v>0</v>
      </c>
      <c r="M79" s="6">
        <f>'Detailed Budget'!L359</f>
        <v>0</v>
      </c>
      <c r="N79" s="6">
        <f>'Detailed Budget'!M359</f>
        <v>0</v>
      </c>
      <c r="O79" s="6">
        <f>'Detailed Budget'!N359</f>
        <v>0</v>
      </c>
      <c r="P79" s="6">
        <f>'Detailed Budget'!O359</f>
        <v>0</v>
      </c>
      <c r="Q79" s="58">
        <f t="shared" si="8"/>
        <v>0</v>
      </c>
      <c r="R79" s="7">
        <v>36435.96</v>
      </c>
      <c r="S79" s="7">
        <f t="shared" si="9"/>
        <v>36435.96</v>
      </c>
      <c r="T79" s="48"/>
    </row>
    <row r="80" spans="1:20" ht="13" outlineLevel="1">
      <c r="A80" s="5" t="s">
        <v>81</v>
      </c>
      <c r="B80" s="4" t="s">
        <v>82</v>
      </c>
      <c r="C80" s="5" t="str">
        <f>'Detailed Budget'!C361</f>
        <v>ISP Expense</v>
      </c>
      <c r="D80" s="5" t="s">
        <v>83</v>
      </c>
      <c r="E80" s="6">
        <f>'Detailed Budget'!D361</f>
        <v>0</v>
      </c>
      <c r="F80" s="6">
        <f>'Detailed Budget'!E361</f>
        <v>0</v>
      </c>
      <c r="G80" s="6">
        <f>'Detailed Budget'!F361</f>
        <v>0</v>
      </c>
      <c r="H80" s="6">
        <f>'Detailed Budget'!G361</f>
        <v>0</v>
      </c>
      <c r="I80" s="6">
        <f>'Detailed Budget'!H361</f>
        <v>0</v>
      </c>
      <c r="J80" s="6">
        <f>'Detailed Budget'!I361</f>
        <v>0</v>
      </c>
      <c r="K80" s="6">
        <f>'Detailed Budget'!J361</f>
        <v>0</v>
      </c>
      <c r="L80" s="6">
        <f>'Detailed Budget'!K361</f>
        <v>0</v>
      </c>
      <c r="M80" s="6">
        <f>'Detailed Budget'!L361</f>
        <v>0</v>
      </c>
      <c r="N80" s="6">
        <f>'Detailed Budget'!M361</f>
        <v>0</v>
      </c>
      <c r="O80" s="6">
        <f>'Detailed Budget'!N361</f>
        <v>0</v>
      </c>
      <c r="P80" s="6">
        <f>'Detailed Budget'!O361</f>
        <v>0</v>
      </c>
      <c r="Q80" s="58">
        <f t="shared" si="8"/>
        <v>0</v>
      </c>
      <c r="R80" s="7">
        <v>636.4</v>
      </c>
      <c r="S80" s="7">
        <f t="shared" si="9"/>
        <v>636.4</v>
      </c>
      <c r="T80" s="48"/>
    </row>
    <row r="81" spans="1:34" ht="13" outlineLevel="1">
      <c r="A81" s="5" t="s">
        <v>84</v>
      </c>
      <c r="B81" s="4" t="s">
        <v>268</v>
      </c>
      <c r="C81" s="5" t="str">
        <f>'Detailed Budget'!C364</f>
        <v>Moving Expense</v>
      </c>
      <c r="E81" s="6">
        <f>'Detailed Budget'!D364</f>
        <v>0</v>
      </c>
      <c r="F81" s="6">
        <f>'Detailed Budget'!E364</f>
        <v>0</v>
      </c>
      <c r="G81" s="6">
        <f>'Detailed Budget'!F364</f>
        <v>0</v>
      </c>
      <c r="H81" s="6">
        <f>'Detailed Budget'!G364</f>
        <v>0</v>
      </c>
      <c r="I81" s="6">
        <f>'Detailed Budget'!H364</f>
        <v>0</v>
      </c>
      <c r="J81" s="6">
        <f>'Detailed Budget'!I364</f>
        <v>0</v>
      </c>
      <c r="K81" s="6">
        <f>'Detailed Budget'!J364</f>
        <v>0</v>
      </c>
      <c r="L81" s="6">
        <f>'Detailed Budget'!K364</f>
        <v>0</v>
      </c>
      <c r="M81" s="6">
        <f>'Detailed Budget'!L364</f>
        <v>0</v>
      </c>
      <c r="N81" s="6">
        <f>'Detailed Budget'!M364</f>
        <v>0</v>
      </c>
      <c r="O81" s="6">
        <f>'Detailed Budget'!N364</f>
        <v>0</v>
      </c>
      <c r="P81" s="6">
        <f>'Detailed Budget'!O364</f>
        <v>0</v>
      </c>
      <c r="Q81" s="58">
        <f t="shared" si="8"/>
        <v>0</v>
      </c>
      <c r="R81" s="7">
        <v>0</v>
      </c>
      <c r="S81" s="7">
        <f t="shared" si="9"/>
        <v>0</v>
      </c>
      <c r="T81" s="48"/>
    </row>
    <row r="82" spans="1:34" ht="13" outlineLevel="1">
      <c r="A82" s="5" t="s">
        <v>270</v>
      </c>
      <c r="B82" s="4" t="s">
        <v>271</v>
      </c>
      <c r="C82" s="5" t="str">
        <f>'Detailed Budget'!C367</f>
        <v>Business Insurance</v>
      </c>
      <c r="D82" s="5" t="s">
        <v>272</v>
      </c>
      <c r="E82" s="6">
        <f>'Detailed Budget'!D367</f>
        <v>0</v>
      </c>
      <c r="F82" s="6">
        <f>'Detailed Budget'!E367</f>
        <v>0</v>
      </c>
      <c r="G82" s="6">
        <f>'Detailed Budget'!F367</f>
        <v>0</v>
      </c>
      <c r="H82" s="6">
        <f>'Detailed Budget'!G367</f>
        <v>0</v>
      </c>
      <c r="I82" s="6">
        <f>'Detailed Budget'!H367</f>
        <v>0</v>
      </c>
      <c r="J82" s="6">
        <f>'Detailed Budget'!I367</f>
        <v>0</v>
      </c>
      <c r="K82" s="6">
        <f>'Detailed Budget'!J367</f>
        <v>0</v>
      </c>
      <c r="L82" s="6">
        <f>'Detailed Budget'!K367</f>
        <v>0</v>
      </c>
      <c r="M82" s="6">
        <f>'Detailed Budget'!L367</f>
        <v>0</v>
      </c>
      <c r="N82" s="6">
        <f>'Detailed Budget'!M367</f>
        <v>0</v>
      </c>
      <c r="O82" s="6">
        <f>'Detailed Budget'!N367</f>
        <v>0</v>
      </c>
      <c r="P82" s="6">
        <f>'Detailed Budget'!O367</f>
        <v>0</v>
      </c>
      <c r="Q82" s="58">
        <f t="shared" si="8"/>
        <v>0</v>
      </c>
      <c r="R82" s="7">
        <v>883354</v>
      </c>
      <c r="S82" s="7">
        <f t="shared" si="9"/>
        <v>883354</v>
      </c>
      <c r="T82" s="48"/>
    </row>
    <row r="83" spans="1:34" ht="17.25" customHeight="1">
      <c r="A83" s="21" t="s">
        <v>191</v>
      </c>
      <c r="C83" s="1" t="s">
        <v>116</v>
      </c>
      <c r="E83" s="26">
        <f>SUM(E47:E82)</f>
        <v>0</v>
      </c>
      <c r="F83" s="26">
        <f t="shared" ref="F83:Q83" si="10">SUM(F47:F82)</f>
        <v>0</v>
      </c>
      <c r="G83" s="26">
        <f t="shared" si="10"/>
        <v>0</v>
      </c>
      <c r="H83" s="26">
        <f t="shared" si="10"/>
        <v>0</v>
      </c>
      <c r="I83" s="26">
        <f t="shared" si="10"/>
        <v>0</v>
      </c>
      <c r="J83" s="26">
        <f t="shared" si="10"/>
        <v>0</v>
      </c>
      <c r="K83" s="26">
        <f t="shared" si="10"/>
        <v>0</v>
      </c>
      <c r="L83" s="26">
        <f t="shared" si="10"/>
        <v>0</v>
      </c>
      <c r="M83" s="26">
        <f t="shared" si="10"/>
        <v>0</v>
      </c>
      <c r="N83" s="26">
        <f t="shared" si="10"/>
        <v>0</v>
      </c>
      <c r="O83" s="26">
        <f t="shared" si="10"/>
        <v>0</v>
      </c>
      <c r="P83" s="26">
        <f t="shared" si="10"/>
        <v>0</v>
      </c>
      <c r="Q83" s="59">
        <f t="shared" si="10"/>
        <v>0</v>
      </c>
      <c r="R83" s="26">
        <f>SUM(R47:R82)</f>
        <v>5207630.2019999996</v>
      </c>
      <c r="S83" s="26">
        <f>R83-Q83</f>
        <v>5207630.2019999996</v>
      </c>
      <c r="T83" s="48"/>
    </row>
    <row r="84" spans="1:34" ht="17.25" customHeight="1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60"/>
      <c r="R84" s="30"/>
      <c r="S84" s="30"/>
      <c r="T84" s="48"/>
    </row>
    <row r="85" spans="1:34" ht="14" thickBot="1">
      <c r="C85" s="32" t="s">
        <v>101</v>
      </c>
      <c r="D85" s="1"/>
      <c r="E85" s="33">
        <f t="shared" ref="E85:R85" si="11">+E83+E45+E33+E19+E15</f>
        <v>500</v>
      </c>
      <c r="F85" s="33">
        <f t="shared" si="11"/>
        <v>500</v>
      </c>
      <c r="G85" s="33">
        <f t="shared" si="11"/>
        <v>500</v>
      </c>
      <c r="H85" s="33">
        <f t="shared" si="11"/>
        <v>500</v>
      </c>
      <c r="I85" s="33">
        <f t="shared" si="11"/>
        <v>500</v>
      </c>
      <c r="J85" s="33">
        <f t="shared" si="11"/>
        <v>1650</v>
      </c>
      <c r="K85" s="33">
        <f t="shared" si="11"/>
        <v>500</v>
      </c>
      <c r="L85" s="33">
        <f t="shared" si="11"/>
        <v>500</v>
      </c>
      <c r="M85" s="33">
        <f t="shared" si="11"/>
        <v>500</v>
      </c>
      <c r="N85" s="33">
        <f t="shared" si="11"/>
        <v>500</v>
      </c>
      <c r="O85" s="33">
        <f t="shared" si="11"/>
        <v>500</v>
      </c>
      <c r="P85" s="33">
        <f t="shared" si="11"/>
        <v>500</v>
      </c>
      <c r="Q85" s="61">
        <f t="shared" si="11"/>
        <v>7150</v>
      </c>
      <c r="R85" s="33">
        <f t="shared" si="11"/>
        <v>5533458.4619999994</v>
      </c>
      <c r="S85" s="33">
        <f>+S83+S45+S33+S19+S15</f>
        <v>5526308.4619999994</v>
      </c>
      <c r="T85" s="48"/>
    </row>
    <row r="86" spans="1:34" ht="14" thickTop="1"/>
    <row r="87" spans="1:34" ht="13">
      <c r="C87" s="46" t="s">
        <v>309</v>
      </c>
      <c r="D87" s="32"/>
      <c r="E87" s="6">
        <v>516272.43</v>
      </c>
      <c r="F87" s="6">
        <v>357623.99</v>
      </c>
      <c r="G87" s="6">
        <v>418696.73</v>
      </c>
      <c r="H87" s="6"/>
      <c r="I87" s="6"/>
      <c r="J87" s="6"/>
      <c r="K87" s="6"/>
      <c r="L87" s="6"/>
      <c r="M87" s="6"/>
      <c r="N87" s="6"/>
      <c r="U87" s="21"/>
      <c r="W87" s="6"/>
      <c r="X87" s="6"/>
      <c r="Y87" s="6"/>
      <c r="Z87" s="6"/>
      <c r="AA87" s="6"/>
      <c r="AB87" s="7"/>
      <c r="AC87" s="7"/>
      <c r="AD87" s="7"/>
      <c r="AE87" s="7"/>
      <c r="AF87" s="7"/>
      <c r="AG87" s="7"/>
      <c r="AH87" s="7"/>
    </row>
    <row r="88" spans="1:34" ht="13">
      <c r="C88" s="40" t="s">
        <v>39</v>
      </c>
      <c r="E88" s="47">
        <f>E87-E85</f>
        <v>515772.43</v>
      </c>
      <c r="F88" s="47">
        <f>F87-F85</f>
        <v>357123.99</v>
      </c>
      <c r="G88" s="47">
        <f>G87-G85</f>
        <v>418196.73</v>
      </c>
      <c r="H88" s="47"/>
      <c r="I88" s="47"/>
      <c r="J88" s="47"/>
      <c r="K88" s="47"/>
      <c r="L88" s="47"/>
      <c r="M88" s="47"/>
      <c r="N88" s="47"/>
      <c r="O88" s="47"/>
      <c r="P88" s="47"/>
    </row>
    <row r="89" spans="1:34" ht="13">
      <c r="D89" s="46"/>
    </row>
    <row r="90" spans="1:34" ht="13">
      <c r="D90" s="40"/>
    </row>
    <row r="91" spans="1:34" ht="13"/>
    <row r="92" spans="1:34" ht="13"/>
    <row r="93" spans="1:34" ht="13"/>
    <row r="94" spans="1:34" ht="13"/>
    <row r="230" spans="3:7" ht="17.25" customHeight="1">
      <c r="C230" s="5" t="s">
        <v>315</v>
      </c>
    </row>
    <row r="231" spans="3:7" ht="17.25" customHeight="1">
      <c r="C231" s="5" t="s">
        <v>147</v>
      </c>
    </row>
    <row r="232" spans="3:7" ht="17.25" customHeight="1">
      <c r="C232" s="5" t="s">
        <v>148</v>
      </c>
    </row>
    <row r="233" spans="3:7" ht="17.25" customHeight="1">
      <c r="C233" s="5" t="s">
        <v>149</v>
      </c>
    </row>
    <row r="234" spans="3:7" ht="17.25" customHeight="1">
      <c r="G234" s="7">
        <f>28.49+605+16999.49+11678.34-4221.83</f>
        <v>25089.490000000005</v>
      </c>
    </row>
    <row r="237" spans="3:7" ht="17.25" customHeight="1">
      <c r="C237" s="5" t="s">
        <v>152</v>
      </c>
      <c r="G237" s="7">
        <v>-50000</v>
      </c>
    </row>
    <row r="243" spans="3:3" ht="17.25" customHeight="1">
      <c r="C243" s="5" t="s">
        <v>151</v>
      </c>
    </row>
    <row r="246" spans="3:3" ht="17.25" customHeight="1">
      <c r="C246" s="5" t="s">
        <v>150</v>
      </c>
    </row>
  </sheetData>
  <sheetCalcPr fullCalcOnLoad="1"/>
  <phoneticPr fontId="0" type="noConversion"/>
  <printOptions horizontalCentered="1"/>
  <pageMargins left="0.25" right="0.25" top="1" bottom="1" header="0.5" footer="0.5"/>
  <headerFooter>
    <oddFooter>&amp;C&amp;P</oddFooter>
  </headerFooter>
  <rowBreaks count="1" manualBreakCount="1">
    <brk id="285" max="16383" man="1"/>
  </rowBreaks>
  <colBreaks count="1" manualBreakCount="1">
    <brk id="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>
    <pageSetUpPr fitToPage="1"/>
  </sheetPr>
  <dimension ref="A1:S387"/>
  <sheetViews>
    <sheetView topLeftCell="B1" zoomScale="85" zoomScaleNormal="80" zoomScalePageLayoutView="80" workbookViewId="0">
      <pane xSplit="2" ySplit="11" topLeftCell="I366" activePane="bottomRight" state="frozen"/>
      <selection activeCell="G30" sqref="G30"/>
      <selection pane="topRight" activeCell="G30" sqref="G30"/>
      <selection pane="bottomLeft" activeCell="G30" sqref="G30"/>
      <selection pane="bottomRight" activeCell="P387" sqref="P387"/>
    </sheetView>
  </sheetViews>
  <sheetFormatPr baseColWidth="10" defaultColWidth="9.1640625" defaultRowHeight="17.25" customHeight="1"/>
  <cols>
    <col min="1" max="1" width="12.5" style="5" hidden="1" customWidth="1"/>
    <col min="2" max="2" width="22.5" style="4" customWidth="1"/>
    <col min="3" max="3" width="51.5" style="5" customWidth="1"/>
    <col min="4" max="18" width="14.1640625" style="7" customWidth="1"/>
    <col min="19" max="19" width="5.1640625" style="34" customWidth="1"/>
    <col min="20" max="16384" width="9.1640625" style="5"/>
  </cols>
  <sheetData>
    <row r="1" spans="1:19" ht="16.5" hidden="1" customHeight="1">
      <c r="A1" s="5" t="s">
        <v>105</v>
      </c>
      <c r="B1" s="4" t="s">
        <v>102</v>
      </c>
      <c r="C1" s="5" t="s">
        <v>103</v>
      </c>
      <c r="D1" s="6" t="s">
        <v>119</v>
      </c>
      <c r="E1" s="6" t="s">
        <v>120</v>
      </c>
      <c r="F1" s="6" t="s">
        <v>40</v>
      </c>
      <c r="G1" s="6" t="s">
        <v>111</v>
      </c>
      <c r="H1" s="6" t="s">
        <v>112</v>
      </c>
      <c r="I1" s="6" t="s">
        <v>113</v>
      </c>
      <c r="J1" s="6" t="s">
        <v>114</v>
      </c>
      <c r="K1" s="6" t="s">
        <v>106</v>
      </c>
      <c r="L1" s="6" t="s">
        <v>107</v>
      </c>
      <c r="M1" s="6" t="s">
        <v>108</v>
      </c>
      <c r="N1" s="6" t="s">
        <v>109</v>
      </c>
      <c r="O1" s="6" t="s">
        <v>110</v>
      </c>
      <c r="P1" s="7" t="s">
        <v>100</v>
      </c>
      <c r="Q1" s="7" t="s">
        <v>100</v>
      </c>
      <c r="R1" s="7" t="s">
        <v>100</v>
      </c>
    </row>
    <row r="2" spans="1:19" ht="17.25" customHeight="1">
      <c r="B2" s="1" t="s">
        <v>99</v>
      </c>
      <c r="C2" s="2" t="s">
        <v>325</v>
      </c>
      <c r="N2" s="34"/>
      <c r="P2" s="8"/>
      <c r="Q2" s="8"/>
      <c r="R2" s="8"/>
      <c r="S2" s="48"/>
    </row>
    <row r="3" spans="1:19" ht="17.25" customHeight="1">
      <c r="B3" s="1" t="s">
        <v>324</v>
      </c>
      <c r="C3" s="9" t="s">
        <v>322</v>
      </c>
      <c r="N3" s="34"/>
    </row>
    <row r="4" spans="1:19" ht="17.25" customHeight="1">
      <c r="B4" s="1" t="s">
        <v>319</v>
      </c>
      <c r="C4" s="10" t="s">
        <v>321</v>
      </c>
      <c r="N4" s="8"/>
    </row>
    <row r="5" spans="1:19" ht="17.25" customHeight="1">
      <c r="B5" s="64" t="s">
        <v>320</v>
      </c>
      <c r="C5" s="10" t="s">
        <v>323</v>
      </c>
      <c r="N5" s="8"/>
    </row>
    <row r="6" spans="1:19" ht="13">
      <c r="B6" s="1" t="s">
        <v>326</v>
      </c>
      <c r="C6" s="3"/>
      <c r="N6" s="8"/>
      <c r="P6" s="8"/>
      <c r="Q6" s="8"/>
      <c r="R6" s="8"/>
      <c r="S6" s="48"/>
    </row>
    <row r="7" spans="1:19" ht="13">
      <c r="B7" s="32" t="s">
        <v>342</v>
      </c>
      <c r="C7" s="12"/>
      <c r="N7" s="8"/>
    </row>
    <row r="8" spans="1:19" ht="17.25" customHeight="1">
      <c r="B8" s="13"/>
      <c r="C8" s="12"/>
    </row>
    <row r="9" spans="1:19" ht="17.25" customHeight="1">
      <c r="B9" s="14" t="s">
        <v>333</v>
      </c>
      <c r="C9" s="15" t="s">
        <v>96</v>
      </c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>
        <v>11</v>
      </c>
      <c r="O9" s="16">
        <v>12</v>
      </c>
      <c r="P9" s="16">
        <v>13</v>
      </c>
      <c r="Q9" s="16">
        <v>13</v>
      </c>
      <c r="R9" s="16"/>
      <c r="S9" s="51"/>
    </row>
    <row r="10" spans="1:19" ht="17.25" customHeight="1">
      <c r="B10" s="18"/>
      <c r="C10" s="19"/>
      <c r="D10" s="20" t="s">
        <v>85</v>
      </c>
      <c r="E10" s="20" t="s">
        <v>86</v>
      </c>
      <c r="F10" s="20" t="s">
        <v>87</v>
      </c>
      <c r="G10" s="20" t="s">
        <v>88</v>
      </c>
      <c r="H10" s="20" t="s">
        <v>89</v>
      </c>
      <c r="I10" s="20" t="s">
        <v>90</v>
      </c>
      <c r="J10" s="20" t="s">
        <v>91</v>
      </c>
      <c r="K10" s="20" t="s">
        <v>176</v>
      </c>
      <c r="L10" s="20" t="s">
        <v>92</v>
      </c>
      <c r="M10" s="20" t="s">
        <v>93</v>
      </c>
      <c r="N10" s="20" t="s">
        <v>94</v>
      </c>
      <c r="O10" s="20" t="s">
        <v>95</v>
      </c>
      <c r="P10" s="71">
        <v>2010</v>
      </c>
      <c r="Q10" s="72">
        <v>2009</v>
      </c>
      <c r="R10" s="50" t="s">
        <v>121</v>
      </c>
      <c r="S10" s="56"/>
    </row>
    <row r="11" spans="1:19" s="21" customFormat="1" ht="17.25" customHeight="1">
      <c r="B11" s="22"/>
      <c r="D11" s="53" t="s">
        <v>37</v>
      </c>
      <c r="E11" s="53" t="s">
        <v>37</v>
      </c>
      <c r="F11" s="53" t="s">
        <v>37</v>
      </c>
      <c r="G11" s="53" t="s">
        <v>37</v>
      </c>
      <c r="H11" s="53" t="s">
        <v>37</v>
      </c>
      <c r="I11" s="53" t="s">
        <v>37</v>
      </c>
      <c r="J11" s="53" t="s">
        <v>37</v>
      </c>
      <c r="K11" s="53" t="s">
        <v>37</v>
      </c>
      <c r="L11" s="53" t="s">
        <v>37</v>
      </c>
      <c r="M11" s="53" t="s">
        <v>37</v>
      </c>
      <c r="N11" s="53" t="s">
        <v>37</v>
      </c>
      <c r="O11" s="53" t="s">
        <v>37</v>
      </c>
      <c r="P11" s="81" t="s">
        <v>37</v>
      </c>
      <c r="Q11" s="53" t="s">
        <v>37</v>
      </c>
      <c r="R11" s="75" t="s">
        <v>341</v>
      </c>
      <c r="S11" s="53"/>
    </row>
    <row r="12" spans="1:19" s="21" customFormat="1" ht="12.75" customHeight="1">
      <c r="B12" s="2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4"/>
      <c r="Q12" s="34"/>
      <c r="R12" s="34"/>
      <c r="S12" s="34"/>
    </row>
    <row r="13" spans="1:19" s="21" customFormat="1" ht="12.75" customHeight="1">
      <c r="B13" s="66">
        <v>500100</v>
      </c>
      <c r="C13" s="44" t="s">
        <v>332</v>
      </c>
      <c r="D13" s="67">
        <f>SUM(D14:D17)</f>
        <v>0</v>
      </c>
      <c r="E13" s="67">
        <f t="shared" ref="E13:O13" si="0">SUM(E14:E17)</f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 t="shared" si="0"/>
        <v>0</v>
      </c>
      <c r="P13" s="28">
        <f>SUM(D13:O13)</f>
        <v>0</v>
      </c>
      <c r="Q13" s="26">
        <f>'Rolled Up Budget'!R13</f>
        <v>0</v>
      </c>
      <c r="R13" s="26">
        <f>Q13-P13</f>
        <v>0</v>
      </c>
      <c r="S13" s="34"/>
    </row>
    <row r="14" spans="1:19" s="21" customFormat="1" ht="12.75" customHeight="1">
      <c r="B14" s="22"/>
      <c r="C14" s="21" t="s">
        <v>334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>
        <f>SUM(D14:O14)</f>
        <v>0</v>
      </c>
      <c r="Q14" s="34"/>
      <c r="R14" s="34"/>
      <c r="S14" s="34"/>
    </row>
    <row r="15" spans="1:19" s="21" customFormat="1" ht="12.75" customHeight="1">
      <c r="B15" s="22"/>
      <c r="C15" s="21" t="s">
        <v>336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4">
        <f>SUM(D15:O15)</f>
        <v>0</v>
      </c>
      <c r="Q15" s="34"/>
      <c r="R15" s="34"/>
      <c r="S15" s="34"/>
    </row>
    <row r="16" spans="1:19" s="21" customFormat="1" ht="12.75" customHeight="1">
      <c r="B16" s="22"/>
      <c r="C16" s="21" t="s">
        <v>335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4">
        <f>SUM(D16:O16)</f>
        <v>0</v>
      </c>
      <c r="Q16" s="34"/>
      <c r="R16" s="34"/>
      <c r="S16" s="34"/>
    </row>
    <row r="17" spans="1:19" s="21" customFormat="1" ht="12.75" customHeight="1">
      <c r="B17" s="22"/>
      <c r="C17" s="21" t="s">
        <v>337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>
        <f>SUM(D17:O17)</f>
        <v>0</v>
      </c>
      <c r="Q17" s="34"/>
      <c r="R17" s="34"/>
      <c r="S17" s="34"/>
    </row>
    <row r="18" spans="1:19" s="21" customFormat="1" ht="12.75" customHeight="1">
      <c r="B18" s="2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/>
      <c r="Q18" s="34"/>
      <c r="R18" s="34"/>
      <c r="S18" s="34"/>
    </row>
    <row r="19" spans="1:19" s="21" customFormat="1" ht="12.75" customHeight="1">
      <c r="B19" s="66">
        <v>500120</v>
      </c>
      <c r="C19" s="44" t="s">
        <v>338</v>
      </c>
      <c r="D19" s="67">
        <f>SUM(D20:D23)</f>
        <v>0</v>
      </c>
      <c r="E19" s="67">
        <f t="shared" ref="E19:O19" si="1">SUM(E20:E23)</f>
        <v>0</v>
      </c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28">
        <f>SUM(D19:O19)</f>
        <v>0</v>
      </c>
      <c r="Q19" s="26">
        <f>'Rolled Up Budget'!R14</f>
        <v>0</v>
      </c>
      <c r="R19" s="26">
        <f>Q19-P19</f>
        <v>0</v>
      </c>
      <c r="S19" s="34"/>
    </row>
    <row r="20" spans="1:19" s="21" customFormat="1" ht="12.75" customHeight="1">
      <c r="B20" s="22"/>
      <c r="C20" s="21" t="s">
        <v>334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4">
        <f>SUM(D20:O20)</f>
        <v>0</v>
      </c>
      <c r="Q20" s="34"/>
      <c r="R20" s="34"/>
      <c r="S20" s="34"/>
    </row>
    <row r="21" spans="1:19" s="21" customFormat="1" ht="12.75" customHeight="1">
      <c r="B21" s="22"/>
      <c r="C21" s="21" t="s">
        <v>336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>
        <f>SUM(D21:O21)</f>
        <v>0</v>
      </c>
      <c r="Q21" s="34"/>
      <c r="R21" s="34"/>
      <c r="S21" s="34"/>
    </row>
    <row r="22" spans="1:19" s="21" customFormat="1" ht="12.75" customHeight="1">
      <c r="B22" s="22"/>
      <c r="C22" s="21" t="s">
        <v>335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4">
        <f>SUM(D22:O22)</f>
        <v>0</v>
      </c>
      <c r="Q22" s="34"/>
      <c r="R22" s="34"/>
      <c r="S22" s="34"/>
    </row>
    <row r="23" spans="1:19" s="21" customFormat="1" ht="12.75" customHeight="1">
      <c r="B23" s="22"/>
      <c r="C23" s="21" t="s">
        <v>337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>
        <f>SUM(D23:O23)</f>
        <v>0</v>
      </c>
      <c r="Q23" s="34"/>
      <c r="R23" s="34"/>
      <c r="S23" s="34"/>
    </row>
    <row r="24" spans="1:19" s="21" customFormat="1" ht="12.75" customHeight="1">
      <c r="B24" s="2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4"/>
      <c r="Q24" s="34"/>
      <c r="R24" s="34"/>
      <c r="S24" s="34"/>
    </row>
    <row r="25" spans="1:19" ht="13">
      <c r="A25" s="5" t="s">
        <v>122</v>
      </c>
      <c r="B25" s="65" t="s">
        <v>123</v>
      </c>
      <c r="C25" s="44" t="s">
        <v>124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>
        <f>SUM(D25:O25)</f>
        <v>0</v>
      </c>
      <c r="Q25" s="26">
        <f>'Rolled Up Budget'!R17</f>
        <v>16674.310000000001</v>
      </c>
      <c r="R25" s="26">
        <f>Q25-P25</f>
        <v>16674.310000000001</v>
      </c>
    </row>
    <row r="26" spans="1:19" ht="13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5"/>
    </row>
    <row r="27" spans="1:19" ht="13">
      <c r="A27" s="5" t="s">
        <v>193</v>
      </c>
      <c r="B27" s="65" t="s">
        <v>194</v>
      </c>
      <c r="C27" s="44" t="s">
        <v>340</v>
      </c>
      <c r="D27" s="27">
        <f>SUM(D28:D30)</f>
        <v>0</v>
      </c>
      <c r="E27" s="27">
        <f t="shared" ref="E27:O27" si="2">SUM(E28:E30)</f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8">
        <f>SUM(D27:O27)</f>
        <v>0</v>
      </c>
      <c r="Q27" s="26">
        <f>'Rolled Up Budget'!R18</f>
        <v>64883</v>
      </c>
      <c r="R27" s="26">
        <f>Q27-P27</f>
        <v>64883</v>
      </c>
    </row>
    <row r="28" spans="1:19" ht="13">
      <c r="B28" s="45"/>
      <c r="C28" s="21" t="s">
        <v>372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4">
        <f>SUM(D28:O28)</f>
        <v>0</v>
      </c>
      <c r="Q28" s="34"/>
      <c r="R28" s="34"/>
    </row>
    <row r="29" spans="1:19" ht="13">
      <c r="B29" s="45"/>
      <c r="C29" s="21" t="s">
        <v>331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4">
        <f>SUM(D29:O29)</f>
        <v>0</v>
      </c>
      <c r="Q29" s="34"/>
      <c r="R29" s="34"/>
    </row>
    <row r="30" spans="1:19" ht="13">
      <c r="C30" s="5" t="s">
        <v>347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4">
        <f>SUM(D30:O30)</f>
        <v>0</v>
      </c>
    </row>
    <row r="31" spans="1:19" ht="13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5"/>
    </row>
    <row r="32" spans="1:19" ht="13">
      <c r="A32" s="5" t="s">
        <v>125</v>
      </c>
      <c r="B32" s="65" t="s">
        <v>126</v>
      </c>
      <c r="C32" s="44" t="s">
        <v>127</v>
      </c>
      <c r="D32" s="27">
        <f t="shared" ref="D32:O32" si="3">SUM(D33:D42)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400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8">
        <f>SUM(D32:O32)</f>
        <v>400</v>
      </c>
      <c r="Q32" s="26">
        <f>'Rolled Up Budget'!R21</f>
        <v>8685.66</v>
      </c>
      <c r="R32" s="26">
        <f>Q32-P32</f>
        <v>8285.66</v>
      </c>
    </row>
    <row r="33" spans="1:18" ht="13">
      <c r="C33" s="5" t="s">
        <v>348</v>
      </c>
      <c r="D33" s="6"/>
      <c r="E33" s="6"/>
      <c r="F33" s="6"/>
      <c r="G33" s="6"/>
      <c r="H33" s="6"/>
      <c r="I33" s="6">
        <v>400</v>
      </c>
      <c r="J33" s="6"/>
      <c r="K33" s="6"/>
      <c r="L33" s="6"/>
      <c r="M33" s="6"/>
      <c r="N33" s="6"/>
      <c r="O33" s="6"/>
      <c r="P33" s="24">
        <f t="shared" ref="P33:P41" si="4">SUM(D33:O33)</f>
        <v>400</v>
      </c>
    </row>
    <row r="34" spans="1:18" ht="13">
      <c r="C34" s="5" t="s">
        <v>373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4">
        <f t="shared" si="4"/>
        <v>0</v>
      </c>
    </row>
    <row r="35" spans="1:18" ht="13">
      <c r="C35" s="5" t="s">
        <v>373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4">
        <f t="shared" si="4"/>
        <v>0</v>
      </c>
    </row>
    <row r="36" spans="1:18" ht="13">
      <c r="C36" s="5" t="s">
        <v>373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4">
        <f t="shared" si="4"/>
        <v>0</v>
      </c>
    </row>
    <row r="37" spans="1:18" ht="13">
      <c r="C37" s="5" t="s">
        <v>373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4">
        <f t="shared" si="4"/>
        <v>0</v>
      </c>
    </row>
    <row r="38" spans="1:18" ht="13">
      <c r="C38" s="5" t="s">
        <v>373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4">
        <f t="shared" si="4"/>
        <v>0</v>
      </c>
    </row>
    <row r="39" spans="1:18" ht="13">
      <c r="C39" s="5" t="s">
        <v>373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4">
        <f t="shared" si="4"/>
        <v>0</v>
      </c>
    </row>
    <row r="40" spans="1:18" ht="13">
      <c r="C40" s="5" t="s">
        <v>373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4">
        <f t="shared" si="4"/>
        <v>0</v>
      </c>
    </row>
    <row r="41" spans="1:18" ht="13">
      <c r="C41" s="21" t="s">
        <v>373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4">
        <f t="shared" si="4"/>
        <v>0</v>
      </c>
    </row>
    <row r="42" spans="1:18" ht="13">
      <c r="B42" s="22"/>
      <c r="C42" s="21" t="s">
        <v>373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4">
        <f>SUM(D42:O42)</f>
        <v>0</v>
      </c>
      <c r="Q42" s="34">
        <v>0</v>
      </c>
      <c r="R42" s="34"/>
    </row>
    <row r="43" spans="1:18" ht="13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5"/>
    </row>
    <row r="44" spans="1:18" ht="13">
      <c r="A44" s="5" t="s">
        <v>128</v>
      </c>
      <c r="B44" s="65" t="s">
        <v>129</v>
      </c>
      <c r="C44" s="44" t="s">
        <v>130</v>
      </c>
      <c r="D44" s="27">
        <f t="shared" ref="D44:O44" si="5">SUM(D45:D54)</f>
        <v>0</v>
      </c>
      <c r="E44" s="27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0</v>
      </c>
      <c r="I44" s="27">
        <f t="shared" si="5"/>
        <v>750</v>
      </c>
      <c r="J44" s="27">
        <f t="shared" si="5"/>
        <v>0</v>
      </c>
      <c r="K44" s="27">
        <f t="shared" si="5"/>
        <v>0</v>
      </c>
      <c r="L44" s="27">
        <f t="shared" si="5"/>
        <v>0</v>
      </c>
      <c r="M44" s="27">
        <f t="shared" si="5"/>
        <v>0</v>
      </c>
      <c r="N44" s="27">
        <f t="shared" si="5"/>
        <v>0</v>
      </c>
      <c r="O44" s="27">
        <f t="shared" si="5"/>
        <v>0</v>
      </c>
      <c r="P44" s="28">
        <f t="shared" ref="P44:P54" si="6">SUM(D44:O44)</f>
        <v>750</v>
      </c>
      <c r="Q44" s="26">
        <f>'Rolled Up Budget'!R22</f>
        <v>8050.5</v>
      </c>
      <c r="R44" s="26">
        <f>Q44-P44</f>
        <v>7300.5</v>
      </c>
    </row>
    <row r="45" spans="1:18" ht="13">
      <c r="C45" s="5" t="s">
        <v>348</v>
      </c>
      <c r="D45" s="6"/>
      <c r="E45" s="6"/>
      <c r="F45" s="6"/>
      <c r="G45" s="6"/>
      <c r="H45" s="6"/>
      <c r="I45" s="6">
        <v>750</v>
      </c>
      <c r="J45" s="6"/>
      <c r="K45" s="6"/>
      <c r="L45" s="6"/>
      <c r="M45" s="6"/>
      <c r="N45" s="6"/>
      <c r="O45" s="6"/>
      <c r="P45" s="25">
        <f t="shared" si="6"/>
        <v>750</v>
      </c>
      <c r="Q45" s="7">
        <v>0</v>
      </c>
    </row>
    <row r="46" spans="1:18" ht="13">
      <c r="C46" s="5" t="s">
        <v>373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5">
        <f t="shared" si="6"/>
        <v>0</v>
      </c>
    </row>
    <row r="47" spans="1:18" ht="13">
      <c r="C47" s="5" t="s">
        <v>373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5">
        <f t="shared" si="6"/>
        <v>0</v>
      </c>
    </row>
    <row r="48" spans="1:18" ht="13">
      <c r="C48" s="5" t="s">
        <v>373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5">
        <f t="shared" si="6"/>
        <v>0</v>
      </c>
    </row>
    <row r="49" spans="1:18" ht="13">
      <c r="C49" s="5" t="s">
        <v>373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5">
        <f t="shared" si="6"/>
        <v>0</v>
      </c>
    </row>
    <row r="50" spans="1:18" ht="13">
      <c r="C50" s="5" t="s">
        <v>373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5">
        <f t="shared" si="6"/>
        <v>0</v>
      </c>
    </row>
    <row r="51" spans="1:18" ht="13">
      <c r="C51" s="5" t="s">
        <v>373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5">
        <f t="shared" si="6"/>
        <v>0</v>
      </c>
    </row>
    <row r="52" spans="1:18" ht="13">
      <c r="C52" s="5" t="s">
        <v>373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5">
        <f t="shared" si="6"/>
        <v>0</v>
      </c>
    </row>
    <row r="53" spans="1:18" ht="13">
      <c r="C53" s="21" t="s">
        <v>373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f t="shared" si="6"/>
        <v>0</v>
      </c>
    </row>
    <row r="54" spans="1:18" ht="13">
      <c r="B54" s="22"/>
      <c r="C54" s="21" t="s">
        <v>373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24">
        <f t="shared" si="6"/>
        <v>0</v>
      </c>
      <c r="Q54" s="34"/>
      <c r="R54" s="34"/>
    </row>
    <row r="55" spans="1:18" ht="13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</row>
    <row r="56" spans="1:18" ht="13">
      <c r="A56" s="5" t="s">
        <v>131</v>
      </c>
      <c r="B56" s="65" t="s">
        <v>132</v>
      </c>
      <c r="C56" s="44" t="s">
        <v>133</v>
      </c>
      <c r="D56" s="27">
        <f t="shared" ref="D56:O56" si="7">SUM(D57:D66)</f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0</v>
      </c>
      <c r="P56" s="28">
        <f t="shared" ref="P56:P66" si="8">SUM(D56:O56)</f>
        <v>0</v>
      </c>
      <c r="Q56" s="26">
        <f>'Rolled Up Budget'!R23</f>
        <v>2062.0100000000002</v>
      </c>
      <c r="R56" s="26">
        <f>Q56-P56</f>
        <v>2062.0100000000002</v>
      </c>
    </row>
    <row r="57" spans="1:18" ht="13">
      <c r="C57" s="5" t="s">
        <v>327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f t="shared" si="8"/>
        <v>0</v>
      </c>
      <c r="Q57" s="7">
        <v>0</v>
      </c>
      <c r="R57" s="7">
        <f t="shared" ref="R57:R66" si="9">Q57-P57</f>
        <v>0</v>
      </c>
    </row>
    <row r="58" spans="1:18" ht="13">
      <c r="C58" s="5" t="s">
        <v>373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f t="shared" si="8"/>
        <v>0</v>
      </c>
      <c r="R58" s="7">
        <f t="shared" si="9"/>
        <v>0</v>
      </c>
    </row>
    <row r="59" spans="1:18" ht="13">
      <c r="C59" s="5" t="s">
        <v>373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f t="shared" si="8"/>
        <v>0</v>
      </c>
      <c r="R59" s="7">
        <f>Q59-P59</f>
        <v>0</v>
      </c>
    </row>
    <row r="60" spans="1:18" ht="13">
      <c r="C60" s="5" t="s">
        <v>373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f t="shared" si="8"/>
        <v>0</v>
      </c>
      <c r="R60" s="7">
        <f t="shared" si="9"/>
        <v>0</v>
      </c>
    </row>
    <row r="61" spans="1:18" ht="13">
      <c r="C61" s="5" t="s">
        <v>373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f t="shared" si="8"/>
        <v>0</v>
      </c>
      <c r="R61" s="7">
        <f t="shared" si="9"/>
        <v>0</v>
      </c>
    </row>
    <row r="62" spans="1:18" ht="13">
      <c r="C62" s="5" t="s">
        <v>373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f t="shared" si="8"/>
        <v>0</v>
      </c>
      <c r="R62" s="7">
        <f t="shared" si="9"/>
        <v>0</v>
      </c>
    </row>
    <row r="63" spans="1:18" ht="13">
      <c r="C63" s="5" t="s">
        <v>373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f t="shared" si="8"/>
        <v>0</v>
      </c>
      <c r="R63" s="7">
        <f t="shared" si="9"/>
        <v>0</v>
      </c>
    </row>
    <row r="64" spans="1:18" ht="13">
      <c r="C64" s="5" t="s">
        <v>373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f t="shared" si="8"/>
        <v>0</v>
      </c>
      <c r="R64" s="7">
        <f t="shared" si="9"/>
        <v>0</v>
      </c>
    </row>
    <row r="65" spans="1:18" ht="13">
      <c r="C65" s="5" t="s">
        <v>373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25">
        <f t="shared" si="8"/>
        <v>0</v>
      </c>
      <c r="R65" s="7">
        <f t="shared" si="9"/>
        <v>0</v>
      </c>
    </row>
    <row r="66" spans="1:18" ht="13">
      <c r="B66" s="22"/>
      <c r="C66" s="21" t="s">
        <v>373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24">
        <f t="shared" si="8"/>
        <v>0</v>
      </c>
      <c r="Q66" s="34">
        <v>0</v>
      </c>
      <c r="R66" s="34">
        <f t="shared" si="9"/>
        <v>0</v>
      </c>
    </row>
    <row r="67" spans="1:18" ht="13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5"/>
    </row>
    <row r="68" spans="1:18" ht="13">
      <c r="A68" s="5" t="s">
        <v>134</v>
      </c>
      <c r="B68" s="65" t="s">
        <v>135</v>
      </c>
      <c r="C68" s="44" t="s">
        <v>136</v>
      </c>
      <c r="D68" s="27">
        <v>500</v>
      </c>
      <c r="E68" s="27">
        <v>500</v>
      </c>
      <c r="F68" s="27">
        <v>500</v>
      </c>
      <c r="G68" s="27">
        <v>500</v>
      </c>
      <c r="H68" s="27">
        <v>500</v>
      </c>
      <c r="I68" s="27">
        <v>500</v>
      </c>
      <c r="J68" s="27">
        <v>500</v>
      </c>
      <c r="K68" s="27">
        <v>500</v>
      </c>
      <c r="L68" s="27">
        <v>500</v>
      </c>
      <c r="M68" s="27">
        <v>500</v>
      </c>
      <c r="N68" s="27">
        <v>500</v>
      </c>
      <c r="O68" s="27">
        <v>500</v>
      </c>
      <c r="P68" s="28">
        <f>SUM(D68:O68)</f>
        <v>6000</v>
      </c>
      <c r="Q68" s="26">
        <f>'Rolled Up Budget'!R24</f>
        <v>12000.18</v>
      </c>
      <c r="R68" s="26">
        <f>Q68-P68</f>
        <v>6000.18</v>
      </c>
    </row>
    <row r="69" spans="1:18" ht="13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5"/>
    </row>
    <row r="70" spans="1:18" ht="13">
      <c r="A70" s="5" t="s">
        <v>137</v>
      </c>
      <c r="B70" s="65" t="s">
        <v>138</v>
      </c>
      <c r="C70" s="44" t="s">
        <v>139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>
        <f>SUM(D70:O70)</f>
        <v>0</v>
      </c>
      <c r="Q70" s="26">
        <f>'Rolled Up Budget'!R25</f>
        <v>12420.6</v>
      </c>
      <c r="R70" s="26">
        <f>Q70-P70</f>
        <v>12420.6</v>
      </c>
    </row>
    <row r="71" spans="1:18" ht="13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5"/>
    </row>
    <row r="72" spans="1:18" ht="13">
      <c r="A72" s="5" t="s">
        <v>140</v>
      </c>
      <c r="B72" s="65" t="s">
        <v>141</v>
      </c>
      <c r="C72" s="44" t="s">
        <v>142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>
        <f>SUM(D72:O72)</f>
        <v>0</v>
      </c>
      <c r="Q72" s="26">
        <f>'Rolled Up Budget'!R26</f>
        <v>3604.4</v>
      </c>
      <c r="R72" s="26">
        <f>Q72-P72</f>
        <v>3604.4</v>
      </c>
    </row>
    <row r="73" spans="1:18" ht="13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5"/>
    </row>
    <row r="74" spans="1:18" ht="13">
      <c r="A74" s="5" t="s">
        <v>140</v>
      </c>
      <c r="B74" s="65">
        <v>504070</v>
      </c>
      <c r="C74" s="44" t="s">
        <v>170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>
        <f>SUM(D74:O74)</f>
        <v>0</v>
      </c>
      <c r="Q74" s="26">
        <f>'Rolled Up Budget'!R27</f>
        <v>27</v>
      </c>
      <c r="R74" s="26">
        <f>Q74-P74</f>
        <v>27</v>
      </c>
    </row>
    <row r="75" spans="1:18" ht="13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5"/>
    </row>
    <row r="76" spans="1:18" ht="13">
      <c r="A76" s="5" t="s">
        <v>143</v>
      </c>
      <c r="B76" s="65" t="s">
        <v>144</v>
      </c>
      <c r="C76" s="44" t="s">
        <v>145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>
        <f>SUM(D76:O76)</f>
        <v>0</v>
      </c>
      <c r="Q76" s="26">
        <f>'Rolled Up Budget'!R28</f>
        <v>461.76</v>
      </c>
      <c r="R76" s="26">
        <f>Q76-P76</f>
        <v>461.76</v>
      </c>
    </row>
    <row r="77" spans="1:18" ht="13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5"/>
    </row>
    <row r="78" spans="1:18" ht="13">
      <c r="A78" s="5" t="s">
        <v>181</v>
      </c>
      <c r="B78" s="65" t="s">
        <v>182</v>
      </c>
      <c r="C78" s="44" t="s">
        <v>183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>
        <f>SUM(D78:O78)</f>
        <v>0</v>
      </c>
      <c r="Q78" s="26">
        <f>'Rolled Up Budget'!R29</f>
        <v>155</v>
      </c>
      <c r="R78" s="26">
        <f>Q78-P78</f>
        <v>155</v>
      </c>
    </row>
    <row r="79" spans="1:18" ht="13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5"/>
    </row>
    <row r="80" spans="1:18" ht="13">
      <c r="A80" s="5" t="s">
        <v>146</v>
      </c>
      <c r="B80" s="65" t="s">
        <v>0</v>
      </c>
      <c r="C80" s="44" t="s">
        <v>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>
        <f>SUM(D80:O80)</f>
        <v>0</v>
      </c>
      <c r="Q80" s="26">
        <f>'Rolled Up Budget'!R30</f>
        <v>4829.24</v>
      </c>
      <c r="R80" s="26">
        <f>Q80-P80</f>
        <v>4829.24</v>
      </c>
    </row>
    <row r="81" spans="1:18" ht="13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25"/>
    </row>
    <row r="82" spans="1:18" ht="13">
      <c r="A82" s="5" t="s">
        <v>2</v>
      </c>
      <c r="B82" s="65" t="s">
        <v>3</v>
      </c>
      <c r="C82" s="44" t="s">
        <v>4</v>
      </c>
      <c r="D82" s="27">
        <f t="shared" ref="D82:O82" si="10">SUM(D83:D91)</f>
        <v>0</v>
      </c>
      <c r="E82" s="27">
        <f t="shared" si="10"/>
        <v>0</v>
      </c>
      <c r="F82" s="27">
        <f t="shared" si="10"/>
        <v>0</v>
      </c>
      <c r="G82" s="27">
        <f t="shared" si="10"/>
        <v>0</v>
      </c>
      <c r="H82" s="27">
        <f t="shared" si="10"/>
        <v>0</v>
      </c>
      <c r="I82" s="27">
        <f t="shared" si="10"/>
        <v>0</v>
      </c>
      <c r="J82" s="27">
        <f t="shared" si="10"/>
        <v>0</v>
      </c>
      <c r="K82" s="27">
        <f t="shared" si="10"/>
        <v>0</v>
      </c>
      <c r="L82" s="27">
        <f t="shared" si="10"/>
        <v>0</v>
      </c>
      <c r="M82" s="27">
        <f t="shared" si="10"/>
        <v>0</v>
      </c>
      <c r="N82" s="27">
        <f t="shared" si="10"/>
        <v>0</v>
      </c>
      <c r="O82" s="27">
        <f t="shared" si="10"/>
        <v>0</v>
      </c>
      <c r="P82" s="28">
        <f t="shared" ref="P82:P91" si="11">SUM(D82:O82)</f>
        <v>0</v>
      </c>
      <c r="Q82" s="26">
        <f>'Rolled Up Budget'!R31</f>
        <v>9660.17</v>
      </c>
      <c r="R82" s="26">
        <f>Q82-P82</f>
        <v>9660.17</v>
      </c>
    </row>
    <row r="83" spans="1:18" ht="13">
      <c r="C83" s="5" t="s">
        <v>328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25">
        <f t="shared" si="11"/>
        <v>0</v>
      </c>
      <c r="Q83" s="7">
        <v>0</v>
      </c>
    </row>
    <row r="84" spans="1:18" ht="13">
      <c r="C84" s="5" t="s">
        <v>374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5">
        <f t="shared" si="11"/>
        <v>0</v>
      </c>
    </row>
    <row r="85" spans="1:18" ht="13">
      <c r="C85" s="5" t="s">
        <v>374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5">
        <f t="shared" si="11"/>
        <v>0</v>
      </c>
    </row>
    <row r="86" spans="1:18" ht="13">
      <c r="C86" s="5" t="s">
        <v>374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5">
        <f t="shared" si="11"/>
        <v>0</v>
      </c>
    </row>
    <row r="87" spans="1:18" ht="13">
      <c r="C87" s="5" t="s">
        <v>374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5">
        <f t="shared" si="11"/>
        <v>0</v>
      </c>
    </row>
    <row r="88" spans="1:18" ht="13">
      <c r="C88" s="5" t="s">
        <v>374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5">
        <f t="shared" si="11"/>
        <v>0</v>
      </c>
    </row>
    <row r="89" spans="1:18" ht="13">
      <c r="C89" s="21" t="s">
        <v>374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5">
        <f t="shared" si="11"/>
        <v>0</v>
      </c>
    </row>
    <row r="90" spans="1:18" ht="13">
      <c r="C90" s="21" t="s">
        <v>374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5">
        <f t="shared" si="11"/>
        <v>0</v>
      </c>
    </row>
    <row r="91" spans="1:18" ht="13">
      <c r="B91" s="22"/>
      <c r="C91" s="21" t="s">
        <v>375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24">
        <f t="shared" si="11"/>
        <v>0</v>
      </c>
      <c r="Q91" s="34"/>
      <c r="R91" s="34"/>
    </row>
    <row r="92" spans="1:18" ht="13">
      <c r="C92" s="2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5"/>
    </row>
    <row r="93" spans="1:18" ht="13">
      <c r="A93" s="5" t="s">
        <v>195</v>
      </c>
      <c r="B93" s="65" t="s">
        <v>196</v>
      </c>
      <c r="C93" s="44" t="s">
        <v>197</v>
      </c>
      <c r="D93" s="27">
        <f>SUM(D94:D104)</f>
        <v>0</v>
      </c>
      <c r="E93" s="27">
        <f t="shared" ref="E93:O93" si="12">SUM(E94:E104)</f>
        <v>0</v>
      </c>
      <c r="F93" s="27">
        <f t="shared" si="12"/>
        <v>0</v>
      </c>
      <c r="G93" s="27">
        <f t="shared" si="12"/>
        <v>0</v>
      </c>
      <c r="H93" s="27">
        <f t="shared" si="12"/>
        <v>0</v>
      </c>
      <c r="I93" s="27">
        <f t="shared" si="12"/>
        <v>0</v>
      </c>
      <c r="J93" s="27">
        <f t="shared" si="12"/>
        <v>0</v>
      </c>
      <c r="K93" s="27">
        <f t="shared" si="12"/>
        <v>0</v>
      </c>
      <c r="L93" s="27">
        <f t="shared" si="12"/>
        <v>0</v>
      </c>
      <c r="M93" s="27">
        <f t="shared" si="12"/>
        <v>0</v>
      </c>
      <c r="N93" s="27">
        <f t="shared" si="12"/>
        <v>0</v>
      </c>
      <c r="O93" s="27">
        <f t="shared" si="12"/>
        <v>0</v>
      </c>
      <c r="P93" s="28">
        <f>SUM(D93:O93)</f>
        <v>0</v>
      </c>
      <c r="Q93" s="26">
        <f>'Rolled Up Budget'!R32</f>
        <v>92745.88</v>
      </c>
      <c r="R93" s="26">
        <f>Q93-P93</f>
        <v>92745.88</v>
      </c>
    </row>
    <row r="94" spans="1:18" ht="13">
      <c r="C94" s="5" t="s">
        <v>383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5">
        <f>SUM(D94:O94)</f>
        <v>0</v>
      </c>
      <c r="Q94" s="7">
        <v>0</v>
      </c>
      <c r="R94" s="7">
        <f>Q94-P94</f>
        <v>0</v>
      </c>
    </row>
    <row r="95" spans="1:18" ht="13">
      <c r="C95" s="5" t="s">
        <v>384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5">
        <f>SUM(D95:O95)</f>
        <v>0</v>
      </c>
      <c r="R95" s="7">
        <f t="shared" ref="R95:R104" si="13">Q95-P95</f>
        <v>0</v>
      </c>
    </row>
    <row r="96" spans="1:18" ht="13">
      <c r="C96" s="5" t="s">
        <v>385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5">
        <f>SUM(D96:O96)</f>
        <v>0</v>
      </c>
      <c r="R96" s="7">
        <f t="shared" si="13"/>
        <v>0</v>
      </c>
    </row>
    <row r="97" spans="1:18" ht="13">
      <c r="C97" s="5" t="s">
        <v>382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5">
        <f t="shared" ref="P97:P104" si="14">SUM(D97:O97)</f>
        <v>0</v>
      </c>
      <c r="R97" s="7">
        <f t="shared" si="13"/>
        <v>0</v>
      </c>
    </row>
    <row r="98" spans="1:18" ht="13">
      <c r="C98" s="5" t="s">
        <v>382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25">
        <f t="shared" si="14"/>
        <v>0</v>
      </c>
      <c r="R98" s="7">
        <f t="shared" si="13"/>
        <v>0</v>
      </c>
    </row>
    <row r="99" spans="1:18" ht="13">
      <c r="C99" s="5" t="s">
        <v>382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5">
        <f t="shared" si="14"/>
        <v>0</v>
      </c>
      <c r="R99" s="7">
        <f t="shared" si="13"/>
        <v>0</v>
      </c>
    </row>
    <row r="100" spans="1:18" ht="13">
      <c r="C100" s="5" t="s">
        <v>382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25">
        <f t="shared" si="14"/>
        <v>0</v>
      </c>
      <c r="R100" s="7">
        <f t="shared" si="13"/>
        <v>0</v>
      </c>
    </row>
    <row r="101" spans="1:18" ht="13">
      <c r="C101" s="5" t="s">
        <v>382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5">
        <f t="shared" si="14"/>
        <v>0</v>
      </c>
      <c r="R101" s="7">
        <f t="shared" si="13"/>
        <v>0</v>
      </c>
    </row>
    <row r="102" spans="1:18" ht="13">
      <c r="C102" s="5" t="s">
        <v>382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5">
        <f t="shared" si="14"/>
        <v>0</v>
      </c>
      <c r="R102" s="7">
        <f t="shared" si="13"/>
        <v>0</v>
      </c>
    </row>
    <row r="103" spans="1:18" ht="13">
      <c r="C103" s="5" t="s">
        <v>382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5">
        <f t="shared" si="14"/>
        <v>0</v>
      </c>
      <c r="R103" s="7">
        <f t="shared" si="13"/>
        <v>0</v>
      </c>
    </row>
    <row r="104" spans="1:18" ht="13">
      <c r="B104" s="22"/>
      <c r="C104" s="21" t="s">
        <v>382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24">
        <f t="shared" si="14"/>
        <v>0</v>
      </c>
      <c r="Q104" s="34"/>
      <c r="R104" s="34">
        <f t="shared" si="13"/>
        <v>0</v>
      </c>
    </row>
    <row r="105" spans="1:18" ht="13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5"/>
    </row>
    <row r="106" spans="1:18" ht="13">
      <c r="A106" s="5" t="s">
        <v>198</v>
      </c>
      <c r="B106" s="65" t="s">
        <v>199</v>
      </c>
      <c r="C106" s="44" t="s">
        <v>200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>
        <f>SUM(D106:O106)</f>
        <v>0</v>
      </c>
      <c r="Q106" s="26">
        <f>'Rolled Up Budget'!R35</f>
        <v>1108.69</v>
      </c>
      <c r="R106" s="26">
        <f>Q106-P106</f>
        <v>1108.69</v>
      </c>
    </row>
    <row r="107" spans="1:18" ht="13">
      <c r="B107" s="22"/>
      <c r="C107" s="21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24"/>
      <c r="Q107" s="34"/>
      <c r="R107" s="34"/>
    </row>
    <row r="108" spans="1:18" ht="13">
      <c r="B108" s="36"/>
      <c r="C108" s="3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2"/>
      <c r="Q108" s="39"/>
      <c r="R108" s="39"/>
    </row>
    <row r="109" spans="1:18" ht="13">
      <c r="A109" s="5" t="s">
        <v>201</v>
      </c>
      <c r="B109" s="66" t="s">
        <v>202</v>
      </c>
      <c r="C109" s="44" t="s">
        <v>203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8">
        <f>SUM(D109:O109)</f>
        <v>0</v>
      </c>
      <c r="Q109" s="26">
        <f>'Rolled Up Budget'!R36</f>
        <v>0</v>
      </c>
      <c r="R109" s="26">
        <f>Q109-P109</f>
        <v>0</v>
      </c>
    </row>
    <row r="110" spans="1:18" ht="13">
      <c r="B110" s="22"/>
      <c r="C110" s="21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24"/>
      <c r="Q110" s="34"/>
      <c r="R110" s="34"/>
    </row>
    <row r="111" spans="1:18" ht="13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5"/>
    </row>
    <row r="112" spans="1:18" ht="13">
      <c r="A112" s="5" t="s">
        <v>5</v>
      </c>
      <c r="B112" s="66" t="s">
        <v>6</v>
      </c>
      <c r="C112" s="44" t="s">
        <v>7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>
        <f>SUM(D112:O112)</f>
        <v>0</v>
      </c>
      <c r="Q112" s="26">
        <f>'Rolled Up Budget'!R37</f>
        <v>785</v>
      </c>
      <c r="R112" s="26">
        <f>Q112-P112</f>
        <v>785</v>
      </c>
    </row>
    <row r="113" spans="1:18" ht="13">
      <c r="B113" s="22"/>
      <c r="C113" s="21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24"/>
      <c r="Q113" s="34"/>
      <c r="R113" s="34"/>
    </row>
    <row r="114" spans="1:18" ht="13">
      <c r="B114" s="73">
        <v>500410</v>
      </c>
      <c r="C114" s="44" t="s">
        <v>365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>
        <f>SUM(D114:O114)</f>
        <v>0</v>
      </c>
      <c r="Q114" s="26">
        <f>'Rolled Up Budget'!R38</f>
        <v>9050</v>
      </c>
      <c r="R114" s="26">
        <f>Q114-P114</f>
        <v>9050</v>
      </c>
    </row>
    <row r="115" spans="1:18" ht="13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25"/>
    </row>
    <row r="116" spans="1:18" ht="13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5"/>
    </row>
    <row r="117" spans="1:18" ht="13">
      <c r="A117" s="5" t="s">
        <v>204</v>
      </c>
      <c r="B117" s="66" t="s">
        <v>205</v>
      </c>
      <c r="C117" s="44" t="s">
        <v>206</v>
      </c>
      <c r="D117" s="27">
        <f t="shared" ref="D117:O117" si="15">SUM(D118:D120)</f>
        <v>0</v>
      </c>
      <c r="E117" s="27">
        <f t="shared" si="15"/>
        <v>0</v>
      </c>
      <c r="F117" s="27">
        <f t="shared" si="15"/>
        <v>0</v>
      </c>
      <c r="G117" s="27">
        <f t="shared" si="15"/>
        <v>0</v>
      </c>
      <c r="H117" s="27">
        <f t="shared" si="15"/>
        <v>0</v>
      </c>
      <c r="I117" s="27">
        <f t="shared" si="15"/>
        <v>0</v>
      </c>
      <c r="J117" s="27">
        <f t="shared" si="15"/>
        <v>0</v>
      </c>
      <c r="K117" s="27">
        <f t="shared" si="15"/>
        <v>0</v>
      </c>
      <c r="L117" s="27">
        <f t="shared" si="15"/>
        <v>0</v>
      </c>
      <c r="M117" s="27">
        <f t="shared" si="15"/>
        <v>0</v>
      </c>
      <c r="N117" s="27">
        <f t="shared" si="15"/>
        <v>0</v>
      </c>
      <c r="O117" s="27">
        <f t="shared" si="15"/>
        <v>0</v>
      </c>
      <c r="P117" s="28">
        <f>SUM(D117:O117)</f>
        <v>0</v>
      </c>
      <c r="Q117" s="26">
        <f>'Rolled Up Budget'!R39</f>
        <v>39057.72</v>
      </c>
      <c r="R117" s="26">
        <f>Q117-P117</f>
        <v>39057.72</v>
      </c>
    </row>
    <row r="118" spans="1:18" ht="13">
      <c r="C118" s="5" t="s">
        <v>376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5">
        <f>SUM(D118:O118)</f>
        <v>0</v>
      </c>
    </row>
    <row r="119" spans="1:18" ht="13">
      <c r="C119" s="5" t="s">
        <v>376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4">
        <f>SUM(D119:O119)</f>
        <v>0</v>
      </c>
    </row>
    <row r="120" spans="1:18" ht="13">
      <c r="A120" s="37"/>
      <c r="B120" s="22"/>
      <c r="C120" s="21" t="s">
        <v>376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24">
        <f>SUM(D120:O120)</f>
        <v>0</v>
      </c>
      <c r="Q120" s="34"/>
      <c r="R120" s="34"/>
    </row>
    <row r="121" spans="1:18" ht="13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5"/>
    </row>
    <row r="122" spans="1:18" ht="13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25"/>
    </row>
    <row r="123" spans="1:18" ht="13">
      <c r="A123" s="5" t="s">
        <v>207</v>
      </c>
      <c r="B123" s="66" t="s">
        <v>208</v>
      </c>
      <c r="C123" s="44" t="s">
        <v>209</v>
      </c>
      <c r="D123" s="27">
        <f t="shared" ref="D123:O123" si="16">SUM(D124)</f>
        <v>0</v>
      </c>
      <c r="E123" s="27">
        <f t="shared" si="16"/>
        <v>0</v>
      </c>
      <c r="F123" s="27">
        <f t="shared" si="16"/>
        <v>0</v>
      </c>
      <c r="G123" s="27">
        <f t="shared" si="16"/>
        <v>0</v>
      </c>
      <c r="H123" s="27">
        <f t="shared" si="16"/>
        <v>0</v>
      </c>
      <c r="I123" s="27">
        <f t="shared" si="16"/>
        <v>0</v>
      </c>
      <c r="J123" s="27">
        <f t="shared" si="16"/>
        <v>0</v>
      </c>
      <c r="K123" s="27">
        <f t="shared" si="16"/>
        <v>0</v>
      </c>
      <c r="L123" s="27">
        <f t="shared" si="16"/>
        <v>0</v>
      </c>
      <c r="M123" s="27">
        <f t="shared" si="16"/>
        <v>0</v>
      </c>
      <c r="N123" s="27">
        <f t="shared" si="16"/>
        <v>0</v>
      </c>
      <c r="O123" s="27">
        <f t="shared" si="16"/>
        <v>0</v>
      </c>
      <c r="P123" s="28">
        <f>SUM(D123:O123)</f>
        <v>0</v>
      </c>
      <c r="Q123" s="26">
        <f>'Rolled Up Budget'!R40</f>
        <v>3739.4</v>
      </c>
      <c r="R123" s="26">
        <f>Q123-P123</f>
        <v>3739.4</v>
      </c>
    </row>
    <row r="124" spans="1:18" ht="13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25">
        <f>SUM(D124:O124)</f>
        <v>0</v>
      </c>
    </row>
    <row r="125" spans="1:18" ht="13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25"/>
    </row>
    <row r="126" spans="1:18" ht="13">
      <c r="A126" s="5" t="s">
        <v>185</v>
      </c>
      <c r="B126" s="66" t="s">
        <v>186</v>
      </c>
      <c r="C126" s="44" t="s">
        <v>35</v>
      </c>
      <c r="D126" s="27">
        <f>SUM(D127:D135)</f>
        <v>0</v>
      </c>
      <c r="E126" s="27">
        <f t="shared" ref="E126:O126" si="17">SUM(E127:E135)</f>
        <v>0</v>
      </c>
      <c r="F126" s="27">
        <f t="shared" si="17"/>
        <v>0</v>
      </c>
      <c r="G126" s="27">
        <f t="shared" si="17"/>
        <v>0</v>
      </c>
      <c r="H126" s="27">
        <f t="shared" si="17"/>
        <v>0</v>
      </c>
      <c r="I126" s="27">
        <f t="shared" si="17"/>
        <v>0</v>
      </c>
      <c r="J126" s="27">
        <f t="shared" si="17"/>
        <v>0</v>
      </c>
      <c r="K126" s="27">
        <f t="shared" si="17"/>
        <v>0</v>
      </c>
      <c r="L126" s="27">
        <f t="shared" si="17"/>
        <v>0</v>
      </c>
      <c r="M126" s="27">
        <f t="shared" si="17"/>
        <v>0</v>
      </c>
      <c r="N126" s="27">
        <f t="shared" si="17"/>
        <v>0</v>
      </c>
      <c r="O126" s="27">
        <f t="shared" si="17"/>
        <v>0</v>
      </c>
      <c r="P126" s="28">
        <f t="shared" ref="P126:P135" si="18">SUM(D126:O126)</f>
        <v>0</v>
      </c>
      <c r="Q126" s="26">
        <f>'Rolled Up Budget'!R41</f>
        <v>12766.92</v>
      </c>
      <c r="R126" s="26">
        <f>Q126-P126</f>
        <v>12766.92</v>
      </c>
    </row>
    <row r="127" spans="1:18" ht="13">
      <c r="B127" s="22"/>
      <c r="C127" s="21" t="s">
        <v>387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24">
        <f t="shared" si="18"/>
        <v>0</v>
      </c>
      <c r="Q127" s="34"/>
      <c r="R127" s="34"/>
    </row>
    <row r="128" spans="1:18" ht="13">
      <c r="B128" s="22"/>
      <c r="C128" s="21" t="s">
        <v>386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24">
        <f t="shared" si="18"/>
        <v>0</v>
      </c>
      <c r="Q128" s="34"/>
      <c r="R128" s="34"/>
    </row>
    <row r="129" spans="1:18" ht="13">
      <c r="B129" s="22"/>
      <c r="C129" s="21" t="s">
        <v>243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24">
        <f t="shared" si="18"/>
        <v>0</v>
      </c>
      <c r="Q129" s="34"/>
      <c r="R129" s="34"/>
    </row>
    <row r="130" spans="1:18" ht="13">
      <c r="B130" s="22"/>
      <c r="C130" s="21" t="s">
        <v>243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24">
        <f t="shared" si="18"/>
        <v>0</v>
      </c>
      <c r="Q130" s="34"/>
      <c r="R130" s="34"/>
    </row>
    <row r="131" spans="1:18" ht="13">
      <c r="B131" s="22"/>
      <c r="C131" s="21" t="s">
        <v>243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24">
        <f t="shared" si="18"/>
        <v>0</v>
      </c>
      <c r="Q131" s="34"/>
      <c r="R131" s="34"/>
    </row>
    <row r="132" spans="1:18" ht="13">
      <c r="B132" s="22"/>
      <c r="C132" s="21" t="s">
        <v>243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24">
        <f t="shared" si="18"/>
        <v>0</v>
      </c>
      <c r="Q132" s="34"/>
      <c r="R132" s="34"/>
    </row>
    <row r="133" spans="1:18" ht="13">
      <c r="B133" s="22"/>
      <c r="C133" s="21" t="s">
        <v>243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24">
        <f t="shared" si="18"/>
        <v>0</v>
      </c>
      <c r="Q133" s="34"/>
      <c r="R133" s="34"/>
    </row>
    <row r="134" spans="1:18" ht="13">
      <c r="B134" s="22"/>
      <c r="C134" s="21" t="s">
        <v>243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24">
        <f t="shared" si="18"/>
        <v>0</v>
      </c>
      <c r="Q134" s="34"/>
      <c r="R134" s="34"/>
    </row>
    <row r="135" spans="1:18" ht="13">
      <c r="B135" s="22"/>
      <c r="C135" s="21" t="s">
        <v>243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24">
        <f t="shared" si="18"/>
        <v>0</v>
      </c>
      <c r="Q135" s="34"/>
      <c r="R135" s="34"/>
    </row>
    <row r="136" spans="1:18" ht="1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25"/>
    </row>
    <row r="137" spans="1:18" ht="13">
      <c r="A137" s="5" t="s">
        <v>210</v>
      </c>
      <c r="B137" s="66" t="s">
        <v>211</v>
      </c>
      <c r="C137" s="44" t="s">
        <v>212</v>
      </c>
      <c r="D137" s="27">
        <f>SUM(D138:D143)</f>
        <v>0</v>
      </c>
      <c r="E137" s="27">
        <f t="shared" ref="E137:O137" si="19">SUM(E138:E143)</f>
        <v>0</v>
      </c>
      <c r="F137" s="27">
        <f t="shared" si="19"/>
        <v>0</v>
      </c>
      <c r="G137" s="27">
        <f t="shared" si="19"/>
        <v>0</v>
      </c>
      <c r="H137" s="27">
        <f t="shared" si="19"/>
        <v>0</v>
      </c>
      <c r="I137" s="27">
        <f t="shared" si="19"/>
        <v>0</v>
      </c>
      <c r="J137" s="27">
        <f t="shared" si="19"/>
        <v>0</v>
      </c>
      <c r="K137" s="27">
        <f t="shared" si="19"/>
        <v>0</v>
      </c>
      <c r="L137" s="27">
        <f t="shared" si="19"/>
        <v>0</v>
      </c>
      <c r="M137" s="27">
        <f t="shared" si="19"/>
        <v>0</v>
      </c>
      <c r="N137" s="27">
        <f t="shared" si="19"/>
        <v>0</v>
      </c>
      <c r="O137" s="27">
        <f t="shared" si="19"/>
        <v>0</v>
      </c>
      <c r="P137" s="28">
        <f>SUM(D137:O137)</f>
        <v>0</v>
      </c>
      <c r="Q137" s="26">
        <f>'Rolled Up Budget'!R42</f>
        <v>16320.82</v>
      </c>
      <c r="R137" s="26">
        <f>Q137-P137</f>
        <v>16320.82</v>
      </c>
    </row>
    <row r="138" spans="1:18" ht="13">
      <c r="C138" s="5" t="s">
        <v>244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1">
        <f t="shared" ref="P138:P143" si="20">SUM(D138:O138)</f>
        <v>0</v>
      </c>
      <c r="Q138" s="34"/>
      <c r="R138" s="34"/>
    </row>
    <row r="139" spans="1:18" ht="13">
      <c r="C139" s="5" t="s">
        <v>245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24">
        <f t="shared" si="20"/>
        <v>0</v>
      </c>
      <c r="Q139" s="34"/>
      <c r="R139" s="34"/>
    </row>
    <row r="140" spans="1:18" ht="13">
      <c r="C140" s="5" t="s">
        <v>246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24">
        <f t="shared" si="20"/>
        <v>0</v>
      </c>
      <c r="Q140" s="34"/>
      <c r="R140" s="34"/>
    </row>
    <row r="141" spans="1:18" ht="13.5" customHeight="1">
      <c r="C141" s="5" t="s">
        <v>246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24">
        <f t="shared" si="20"/>
        <v>0</v>
      </c>
      <c r="Q141" s="34"/>
      <c r="R141" s="34"/>
    </row>
    <row r="142" spans="1:18" ht="13.5" customHeight="1">
      <c r="C142" s="5" t="s">
        <v>246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24">
        <f t="shared" si="20"/>
        <v>0</v>
      </c>
      <c r="Q142" s="34"/>
      <c r="R142" s="34"/>
    </row>
    <row r="143" spans="1:18" ht="13">
      <c r="B143" s="22"/>
      <c r="C143" s="21" t="s">
        <v>246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24">
        <f t="shared" si="20"/>
        <v>0</v>
      </c>
      <c r="Q143" s="34"/>
      <c r="R143" s="34"/>
    </row>
    <row r="144" spans="1:18" ht="1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5"/>
    </row>
    <row r="145" spans="1:18" ht="13">
      <c r="A145" s="5" t="s">
        <v>187</v>
      </c>
      <c r="B145" s="66">
        <v>500930</v>
      </c>
      <c r="C145" s="44" t="s">
        <v>380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>
        <f>SUM(D145:O145)</f>
        <v>0</v>
      </c>
      <c r="Q145" s="26">
        <f>'Rolled Up Budget'!R43</f>
        <v>1500</v>
      </c>
      <c r="R145" s="26">
        <f>Q145-P145</f>
        <v>1500</v>
      </c>
    </row>
    <row r="146" spans="1:18" ht="13">
      <c r="B146" s="45"/>
      <c r="C146" s="2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24"/>
      <c r="Q146" s="34"/>
      <c r="R146" s="34">
        <f>Q146-M146</f>
        <v>0</v>
      </c>
    </row>
    <row r="147" spans="1:18" ht="1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25"/>
    </row>
    <row r="148" spans="1:18" ht="13">
      <c r="A148" s="5" t="s">
        <v>213</v>
      </c>
      <c r="B148" s="65" t="s">
        <v>214</v>
      </c>
      <c r="C148" s="44" t="s">
        <v>215</v>
      </c>
      <c r="D148" s="27">
        <f t="shared" ref="D148:O148" si="21">SUM(D149:D153)</f>
        <v>0</v>
      </c>
      <c r="E148" s="27">
        <f t="shared" si="21"/>
        <v>0</v>
      </c>
      <c r="F148" s="27">
        <f t="shared" si="21"/>
        <v>0</v>
      </c>
      <c r="G148" s="27">
        <f t="shared" si="21"/>
        <v>0</v>
      </c>
      <c r="H148" s="27">
        <f t="shared" si="21"/>
        <v>0</v>
      </c>
      <c r="I148" s="27">
        <f t="shared" si="21"/>
        <v>0</v>
      </c>
      <c r="J148" s="27">
        <f t="shared" si="21"/>
        <v>0</v>
      </c>
      <c r="K148" s="27">
        <f t="shared" si="21"/>
        <v>0</v>
      </c>
      <c r="L148" s="27">
        <f t="shared" si="21"/>
        <v>0</v>
      </c>
      <c r="M148" s="27">
        <f t="shared" si="21"/>
        <v>0</v>
      </c>
      <c r="N148" s="27">
        <f t="shared" si="21"/>
        <v>0</v>
      </c>
      <c r="O148" s="27">
        <f t="shared" si="21"/>
        <v>0</v>
      </c>
      <c r="P148" s="28">
        <f t="shared" ref="P148:P153" si="22">SUM(D148:O148)</f>
        <v>0</v>
      </c>
      <c r="Q148" s="26">
        <f>'Rolled Up Budget'!R44</f>
        <v>5240</v>
      </c>
      <c r="R148" s="26">
        <f>Q148-P148</f>
        <v>5240</v>
      </c>
    </row>
    <row r="149" spans="1:18" ht="13">
      <c r="C149" s="5" t="s">
        <v>377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25">
        <f t="shared" si="22"/>
        <v>0</v>
      </c>
    </row>
    <row r="150" spans="1:18" ht="13">
      <c r="C150" s="5" t="s">
        <v>377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25">
        <f t="shared" si="22"/>
        <v>0</v>
      </c>
    </row>
    <row r="151" spans="1:18" ht="13">
      <c r="C151" s="5" t="s">
        <v>377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25">
        <f t="shared" si="22"/>
        <v>0</v>
      </c>
    </row>
    <row r="152" spans="1:18" ht="13">
      <c r="C152" s="5" t="s">
        <v>377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25">
        <f t="shared" si="22"/>
        <v>0</v>
      </c>
    </row>
    <row r="153" spans="1:18" ht="13">
      <c r="B153" s="22"/>
      <c r="C153" s="21" t="s">
        <v>377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24">
        <f t="shared" si="22"/>
        <v>0</v>
      </c>
      <c r="Q153" s="34"/>
      <c r="R153" s="34"/>
    </row>
    <row r="154" spans="1:18" ht="1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25"/>
    </row>
    <row r="155" spans="1:18" ht="13">
      <c r="A155" s="5" t="s">
        <v>8</v>
      </c>
      <c r="B155" s="65" t="s">
        <v>9</v>
      </c>
      <c r="C155" s="44" t="s">
        <v>10</v>
      </c>
      <c r="D155" s="27">
        <f t="shared" ref="D155:O155" si="23">SUM(D156:D162)</f>
        <v>0</v>
      </c>
      <c r="E155" s="27">
        <f t="shared" si="23"/>
        <v>0</v>
      </c>
      <c r="F155" s="27">
        <f t="shared" si="23"/>
        <v>0</v>
      </c>
      <c r="G155" s="27">
        <f t="shared" si="23"/>
        <v>0</v>
      </c>
      <c r="H155" s="27">
        <f t="shared" si="23"/>
        <v>0</v>
      </c>
      <c r="I155" s="27">
        <f t="shared" si="23"/>
        <v>0</v>
      </c>
      <c r="J155" s="27">
        <f t="shared" si="23"/>
        <v>0</v>
      </c>
      <c r="K155" s="27">
        <f t="shared" si="23"/>
        <v>0</v>
      </c>
      <c r="L155" s="27">
        <f t="shared" si="23"/>
        <v>0</v>
      </c>
      <c r="M155" s="27">
        <f t="shared" si="23"/>
        <v>0</v>
      </c>
      <c r="N155" s="27">
        <f t="shared" si="23"/>
        <v>0</v>
      </c>
      <c r="O155" s="27">
        <f t="shared" si="23"/>
        <v>0</v>
      </c>
      <c r="P155" s="28">
        <f t="shared" ref="P155:P162" si="24">SUM(D155:O155)</f>
        <v>0</v>
      </c>
      <c r="Q155" s="26">
        <f>'Rolled Up Budget'!R47</f>
        <v>2059.84</v>
      </c>
      <c r="R155" s="26">
        <f>Q155-P155</f>
        <v>2059.84</v>
      </c>
    </row>
    <row r="156" spans="1:18" ht="13">
      <c r="C156" s="5" t="s">
        <v>247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25">
        <f t="shared" si="24"/>
        <v>0</v>
      </c>
    </row>
    <row r="157" spans="1:18" ht="13">
      <c r="C157" s="5" t="s">
        <v>248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25">
        <f t="shared" si="24"/>
        <v>0</v>
      </c>
    </row>
    <row r="158" spans="1:18" ht="13">
      <c r="C158" s="5" t="s">
        <v>248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25">
        <f t="shared" si="24"/>
        <v>0</v>
      </c>
    </row>
    <row r="159" spans="1:18" ht="13">
      <c r="C159" s="5" t="s">
        <v>248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25">
        <f t="shared" si="24"/>
        <v>0</v>
      </c>
    </row>
    <row r="160" spans="1:18" ht="13">
      <c r="C160" s="5" t="s">
        <v>248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25">
        <f t="shared" si="24"/>
        <v>0</v>
      </c>
    </row>
    <row r="161" spans="1:18" ht="13">
      <c r="C161" s="5" t="s">
        <v>248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25">
        <f t="shared" si="24"/>
        <v>0</v>
      </c>
    </row>
    <row r="162" spans="1:18" ht="13">
      <c r="B162" s="22"/>
      <c r="C162" s="21" t="s">
        <v>248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24">
        <f t="shared" si="24"/>
        <v>0</v>
      </c>
      <c r="Q162" s="34"/>
      <c r="R162" s="34"/>
    </row>
    <row r="163" spans="1:18" ht="1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25"/>
    </row>
    <row r="164" spans="1:18" ht="13">
      <c r="A164" s="5" t="s">
        <v>11</v>
      </c>
      <c r="B164" s="66" t="s">
        <v>12</v>
      </c>
      <c r="C164" s="44" t="s">
        <v>13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>
        <f t="shared" ref="P164:P170" si="25">SUM(D164:O164)</f>
        <v>0</v>
      </c>
      <c r="Q164" s="26">
        <f>'Rolled Up Budget'!R48</f>
        <v>7226.68</v>
      </c>
      <c r="R164" s="26">
        <f>Q164-P164</f>
        <v>7226.68</v>
      </c>
    </row>
    <row r="165" spans="1:18" ht="13">
      <c r="C165" s="5" t="s">
        <v>249</v>
      </c>
      <c r="D165" s="6" t="s">
        <v>379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25">
        <f t="shared" si="25"/>
        <v>0</v>
      </c>
      <c r="Q165" s="7">
        <v>0</v>
      </c>
      <c r="R165" s="7">
        <f t="shared" ref="R165:R170" si="26">Q165-P165</f>
        <v>0</v>
      </c>
    </row>
    <row r="166" spans="1:18" ht="13">
      <c r="C166" s="5" t="s">
        <v>378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25">
        <f t="shared" si="25"/>
        <v>0</v>
      </c>
      <c r="Q166" s="7">
        <v>0</v>
      </c>
      <c r="R166" s="7">
        <f t="shared" si="26"/>
        <v>0</v>
      </c>
    </row>
    <row r="167" spans="1:18" ht="13">
      <c r="C167" s="5" t="s">
        <v>378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25">
        <f t="shared" si="25"/>
        <v>0</v>
      </c>
      <c r="Q167" s="7">
        <v>0</v>
      </c>
      <c r="R167" s="7">
        <f t="shared" si="26"/>
        <v>0</v>
      </c>
    </row>
    <row r="168" spans="1:18" ht="13">
      <c r="C168" s="5" t="s">
        <v>378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25">
        <f t="shared" si="25"/>
        <v>0</v>
      </c>
      <c r="Q168" s="7">
        <v>0</v>
      </c>
      <c r="R168" s="7">
        <f t="shared" si="26"/>
        <v>0</v>
      </c>
    </row>
    <row r="169" spans="1:18" ht="13">
      <c r="C169" s="5" t="s">
        <v>378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25">
        <f t="shared" si="25"/>
        <v>0</v>
      </c>
      <c r="Q169" s="7">
        <v>0</v>
      </c>
      <c r="R169" s="7">
        <f t="shared" si="26"/>
        <v>0</v>
      </c>
    </row>
    <row r="170" spans="1:18" ht="13">
      <c r="B170" s="22"/>
      <c r="C170" s="21" t="s">
        <v>378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24">
        <f t="shared" si="25"/>
        <v>0</v>
      </c>
      <c r="Q170" s="34">
        <v>0</v>
      </c>
      <c r="R170" s="34">
        <f t="shared" si="26"/>
        <v>0</v>
      </c>
    </row>
    <row r="171" spans="1:18" ht="1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25"/>
    </row>
    <row r="172" spans="1:18" ht="13">
      <c r="A172" s="5" t="s">
        <v>14</v>
      </c>
      <c r="B172" s="65" t="s">
        <v>15</v>
      </c>
      <c r="C172" s="44" t="s">
        <v>16</v>
      </c>
      <c r="D172" s="27">
        <f t="shared" ref="D172:O172" si="27">SUM(D173:D178)</f>
        <v>0</v>
      </c>
      <c r="E172" s="27">
        <f t="shared" si="27"/>
        <v>0</v>
      </c>
      <c r="F172" s="27">
        <f t="shared" si="27"/>
        <v>0</v>
      </c>
      <c r="G172" s="27">
        <f t="shared" si="27"/>
        <v>0</v>
      </c>
      <c r="H172" s="27">
        <f t="shared" si="27"/>
        <v>0</v>
      </c>
      <c r="I172" s="27">
        <f t="shared" si="27"/>
        <v>0</v>
      </c>
      <c r="J172" s="27">
        <f t="shared" si="27"/>
        <v>0</v>
      </c>
      <c r="K172" s="27">
        <f t="shared" si="27"/>
        <v>0</v>
      </c>
      <c r="L172" s="27">
        <f t="shared" si="27"/>
        <v>0</v>
      </c>
      <c r="M172" s="27">
        <f t="shared" si="27"/>
        <v>0</v>
      </c>
      <c r="N172" s="27">
        <f t="shared" si="27"/>
        <v>0</v>
      </c>
      <c r="O172" s="27">
        <f t="shared" si="27"/>
        <v>0</v>
      </c>
      <c r="P172" s="28">
        <f t="shared" ref="P172:P178" si="28">SUM(D172:O172)</f>
        <v>0</v>
      </c>
      <c r="Q172" s="26">
        <f>'Rolled Up Budget'!R49</f>
        <v>1477.69</v>
      </c>
      <c r="R172" s="26">
        <f>Q172-P172</f>
        <v>1477.69</v>
      </c>
    </row>
    <row r="173" spans="1:18" ht="13">
      <c r="C173" s="5" t="s">
        <v>250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25">
        <f t="shared" si="28"/>
        <v>0</v>
      </c>
      <c r="R173" s="7">
        <f t="shared" ref="R173:R178" si="29">Q173-P173</f>
        <v>0</v>
      </c>
    </row>
    <row r="174" spans="1:18" ht="13">
      <c r="C174" s="5" t="s">
        <v>250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25">
        <f t="shared" si="28"/>
        <v>0</v>
      </c>
      <c r="Q174" s="7">
        <v>0</v>
      </c>
      <c r="R174" s="7">
        <f t="shared" si="29"/>
        <v>0</v>
      </c>
    </row>
    <row r="175" spans="1:18" ht="13">
      <c r="C175" s="5" t="s">
        <v>251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25">
        <f t="shared" si="28"/>
        <v>0</v>
      </c>
      <c r="Q175" s="7">
        <v>0</v>
      </c>
      <c r="R175" s="7">
        <f t="shared" si="29"/>
        <v>0</v>
      </c>
    </row>
    <row r="176" spans="1:18" ht="13">
      <c r="C176" s="5" t="s">
        <v>251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25">
        <f t="shared" si="28"/>
        <v>0</v>
      </c>
      <c r="Q176" s="7">
        <v>0</v>
      </c>
      <c r="R176" s="7">
        <f t="shared" si="29"/>
        <v>0</v>
      </c>
    </row>
    <row r="177" spans="1:18" ht="13">
      <c r="C177" s="5" t="s">
        <v>251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25">
        <f t="shared" si="28"/>
        <v>0</v>
      </c>
      <c r="Q177" s="7">
        <v>0</v>
      </c>
      <c r="R177" s="7">
        <f t="shared" si="29"/>
        <v>0</v>
      </c>
    </row>
    <row r="178" spans="1:18" ht="13">
      <c r="B178" s="22"/>
      <c r="C178" s="21" t="s">
        <v>251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24">
        <f t="shared" si="28"/>
        <v>0</v>
      </c>
      <c r="Q178" s="34"/>
      <c r="R178" s="34">
        <f t="shared" si="29"/>
        <v>0</v>
      </c>
    </row>
    <row r="179" spans="1:18" ht="1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5"/>
    </row>
    <row r="180" spans="1:18" ht="13">
      <c r="A180" s="5" t="s">
        <v>216</v>
      </c>
      <c r="B180" s="65" t="s">
        <v>217</v>
      </c>
      <c r="C180" s="44" t="s">
        <v>218</v>
      </c>
      <c r="D180" s="27">
        <f t="shared" ref="D180:O180" si="30">SUM(D181:D181)</f>
        <v>0</v>
      </c>
      <c r="E180" s="27">
        <f t="shared" si="30"/>
        <v>0</v>
      </c>
      <c r="F180" s="27">
        <f t="shared" si="30"/>
        <v>0</v>
      </c>
      <c r="G180" s="27">
        <f t="shared" si="30"/>
        <v>0</v>
      </c>
      <c r="H180" s="27">
        <f t="shared" si="30"/>
        <v>0</v>
      </c>
      <c r="I180" s="27">
        <v>0</v>
      </c>
      <c r="J180" s="27">
        <f t="shared" si="30"/>
        <v>0</v>
      </c>
      <c r="K180" s="27">
        <f t="shared" si="30"/>
        <v>0</v>
      </c>
      <c r="L180" s="27">
        <f t="shared" si="30"/>
        <v>0</v>
      </c>
      <c r="M180" s="27">
        <f t="shared" si="30"/>
        <v>0</v>
      </c>
      <c r="N180" s="27">
        <f t="shared" si="30"/>
        <v>0</v>
      </c>
      <c r="O180" s="27">
        <f t="shared" si="30"/>
        <v>0</v>
      </c>
      <c r="P180" s="28">
        <f>SUM(D180:O180)</f>
        <v>0</v>
      </c>
      <c r="Q180" s="26">
        <f>'Rolled Up Budget'!R50</f>
        <v>0</v>
      </c>
      <c r="R180" s="26">
        <f>Q180-M180</f>
        <v>0</v>
      </c>
    </row>
    <row r="181" spans="1:18" ht="13">
      <c r="B181" s="76"/>
      <c r="C181" s="77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31"/>
      <c r="Q181" s="30"/>
      <c r="R181" s="30"/>
    </row>
    <row r="182" spans="1:18" ht="1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25"/>
    </row>
    <row r="183" spans="1:18" ht="13">
      <c r="A183" s="5" t="s">
        <v>219</v>
      </c>
      <c r="B183" s="65" t="s">
        <v>220</v>
      </c>
      <c r="C183" s="44" t="s">
        <v>221</v>
      </c>
      <c r="D183" s="27">
        <f t="shared" ref="D183:O183" si="31">SUM(D184:D195)</f>
        <v>0</v>
      </c>
      <c r="E183" s="27">
        <f t="shared" si="31"/>
        <v>0</v>
      </c>
      <c r="F183" s="27">
        <f t="shared" si="31"/>
        <v>0</v>
      </c>
      <c r="G183" s="27">
        <f t="shared" si="31"/>
        <v>0</v>
      </c>
      <c r="H183" s="27">
        <f t="shared" si="31"/>
        <v>0</v>
      </c>
      <c r="I183" s="27">
        <f t="shared" si="31"/>
        <v>0</v>
      </c>
      <c r="J183" s="27">
        <f t="shared" si="31"/>
        <v>0</v>
      </c>
      <c r="K183" s="27">
        <f t="shared" si="31"/>
        <v>0</v>
      </c>
      <c r="L183" s="27">
        <f t="shared" si="31"/>
        <v>0</v>
      </c>
      <c r="M183" s="27">
        <f t="shared" si="31"/>
        <v>0</v>
      </c>
      <c r="N183" s="27">
        <f t="shared" si="31"/>
        <v>0</v>
      </c>
      <c r="O183" s="27">
        <f t="shared" si="31"/>
        <v>0</v>
      </c>
      <c r="P183" s="28">
        <f>SUM(D183:O183)</f>
        <v>0</v>
      </c>
      <c r="Q183" s="26">
        <f>'Rolled Up Budget'!R51</f>
        <v>19721.349999999999</v>
      </c>
      <c r="R183" s="26">
        <f>Q183-P183</f>
        <v>19721.349999999999</v>
      </c>
    </row>
    <row r="184" spans="1:18" ht="13">
      <c r="C184" s="5" t="s">
        <v>252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25">
        <f>SUM(D184:O184)</f>
        <v>0</v>
      </c>
    </row>
    <row r="185" spans="1:18" ht="13">
      <c r="C185" s="5" t="s">
        <v>252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25">
        <f t="shared" ref="P185:P195" si="32">SUM(D185:O185)</f>
        <v>0</v>
      </c>
    </row>
    <row r="186" spans="1:18" ht="13">
      <c r="C186" s="5" t="s">
        <v>252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25">
        <f t="shared" si="32"/>
        <v>0</v>
      </c>
    </row>
    <row r="187" spans="1:18" ht="13">
      <c r="C187" s="5" t="s">
        <v>252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25">
        <f t="shared" si="32"/>
        <v>0</v>
      </c>
    </row>
    <row r="188" spans="1:18" ht="13">
      <c r="C188" s="5" t="s">
        <v>252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25">
        <f t="shared" si="32"/>
        <v>0</v>
      </c>
    </row>
    <row r="189" spans="1:18" ht="13">
      <c r="C189" s="5" t="s">
        <v>252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25">
        <f t="shared" si="32"/>
        <v>0</v>
      </c>
    </row>
    <row r="190" spans="1:18" ht="13">
      <c r="C190" s="5" t="s">
        <v>252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25">
        <f t="shared" si="32"/>
        <v>0</v>
      </c>
    </row>
    <row r="191" spans="1:18" ht="13">
      <c r="C191" s="5" t="s">
        <v>252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25">
        <f t="shared" si="32"/>
        <v>0</v>
      </c>
    </row>
    <row r="192" spans="1:18" ht="13">
      <c r="C192" s="5" t="s">
        <v>252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25">
        <f t="shared" si="32"/>
        <v>0</v>
      </c>
    </row>
    <row r="193" spans="1:18" ht="13">
      <c r="C193" s="5" t="s">
        <v>252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25">
        <f t="shared" si="32"/>
        <v>0</v>
      </c>
    </row>
    <row r="194" spans="1:18" ht="13">
      <c r="C194" s="5" t="s">
        <v>252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25">
        <f t="shared" si="32"/>
        <v>0</v>
      </c>
    </row>
    <row r="195" spans="1:18" ht="13">
      <c r="B195" s="22"/>
      <c r="C195" s="21" t="s">
        <v>252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24">
        <f t="shared" si="32"/>
        <v>0</v>
      </c>
      <c r="Q195" s="34"/>
      <c r="R195" s="34"/>
    </row>
    <row r="196" spans="1:18" ht="1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25"/>
    </row>
    <row r="197" spans="1:18" ht="13">
      <c r="A197" s="5" t="s">
        <v>222</v>
      </c>
      <c r="B197" s="65" t="s">
        <v>223</v>
      </c>
      <c r="C197" s="44" t="s">
        <v>224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>
        <f>SUM(D197:O197)</f>
        <v>0</v>
      </c>
      <c r="Q197" s="26">
        <f>'Rolled Up Budget'!R52</f>
        <v>2271.06</v>
      </c>
      <c r="R197" s="26">
        <f>Q197-P197</f>
        <v>2271.06</v>
      </c>
    </row>
    <row r="198" spans="1:18" ht="1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25"/>
    </row>
    <row r="199" spans="1:18" ht="13">
      <c r="A199" s="5" t="s">
        <v>17</v>
      </c>
      <c r="B199" s="65" t="s">
        <v>18</v>
      </c>
      <c r="C199" s="44" t="s">
        <v>19</v>
      </c>
      <c r="D199" s="27">
        <f t="shared" ref="D199:O199" si="33">SUM(D200:D204)</f>
        <v>0</v>
      </c>
      <c r="E199" s="27">
        <f t="shared" si="33"/>
        <v>0</v>
      </c>
      <c r="F199" s="27">
        <f t="shared" si="33"/>
        <v>0</v>
      </c>
      <c r="G199" s="27">
        <f t="shared" si="33"/>
        <v>0</v>
      </c>
      <c r="H199" s="27">
        <f t="shared" si="33"/>
        <v>0</v>
      </c>
      <c r="I199" s="27">
        <f t="shared" si="33"/>
        <v>0</v>
      </c>
      <c r="J199" s="27">
        <f t="shared" si="33"/>
        <v>0</v>
      </c>
      <c r="K199" s="27">
        <f t="shared" si="33"/>
        <v>0</v>
      </c>
      <c r="L199" s="27">
        <f t="shared" si="33"/>
        <v>0</v>
      </c>
      <c r="M199" s="27">
        <f t="shared" si="33"/>
        <v>0</v>
      </c>
      <c r="N199" s="27">
        <f t="shared" si="33"/>
        <v>0</v>
      </c>
      <c r="O199" s="27">
        <f t="shared" si="33"/>
        <v>0</v>
      </c>
      <c r="P199" s="28">
        <f t="shared" ref="P199:P204" si="34">SUM(D199:O199)</f>
        <v>0</v>
      </c>
      <c r="Q199" s="26">
        <f>'Rolled Up Budget'!R53</f>
        <v>54663.021999999997</v>
      </c>
      <c r="R199" s="26">
        <f>Q199-P199</f>
        <v>54663.021999999997</v>
      </c>
    </row>
    <row r="200" spans="1:18" ht="13">
      <c r="C200" s="5" t="s">
        <v>253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25">
        <f t="shared" si="34"/>
        <v>0</v>
      </c>
    </row>
    <row r="201" spans="1:18" ht="13">
      <c r="C201" s="5" t="s">
        <v>329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25">
        <f t="shared" si="34"/>
        <v>0</v>
      </c>
    </row>
    <row r="202" spans="1:18" ht="13">
      <c r="C202" s="5" t="s">
        <v>273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25">
        <f t="shared" si="34"/>
        <v>0</v>
      </c>
    </row>
    <row r="203" spans="1:18" ht="13">
      <c r="C203" s="5" t="s">
        <v>274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25">
        <f t="shared" si="34"/>
        <v>0</v>
      </c>
    </row>
    <row r="204" spans="1:18" ht="13">
      <c r="C204" s="5" t="s">
        <v>330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25">
        <f t="shared" si="34"/>
        <v>0</v>
      </c>
    </row>
    <row r="205" spans="1:18" ht="1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25"/>
    </row>
    <row r="206" spans="1:18" ht="13">
      <c r="A206" s="5" t="s">
        <v>20</v>
      </c>
      <c r="B206" s="66" t="s">
        <v>21</v>
      </c>
      <c r="C206" s="44" t="s">
        <v>22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>
        <f>SUM(D206:O206)</f>
        <v>0</v>
      </c>
      <c r="Q206" s="26">
        <f>'Rolled Up Budget'!R54</f>
        <v>13071.95</v>
      </c>
      <c r="R206" s="26">
        <f>Q206-P206</f>
        <v>13071.95</v>
      </c>
    </row>
    <row r="207" spans="1:18" ht="1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25"/>
    </row>
    <row r="208" spans="1:18" ht="13">
      <c r="A208" s="5" t="s">
        <v>189</v>
      </c>
      <c r="B208" s="66" t="s">
        <v>190</v>
      </c>
      <c r="C208" s="44" t="s">
        <v>36</v>
      </c>
      <c r="D208" s="27">
        <f t="shared" ref="D208:O208" si="35">SUM(D209:D210)</f>
        <v>0</v>
      </c>
      <c r="E208" s="27">
        <f t="shared" si="35"/>
        <v>0</v>
      </c>
      <c r="F208" s="27">
        <f t="shared" si="35"/>
        <v>0</v>
      </c>
      <c r="G208" s="27">
        <f t="shared" si="35"/>
        <v>0</v>
      </c>
      <c r="H208" s="27">
        <f t="shared" si="35"/>
        <v>0</v>
      </c>
      <c r="I208" s="27"/>
      <c r="J208" s="27">
        <f t="shared" si="35"/>
        <v>0</v>
      </c>
      <c r="K208" s="27">
        <f t="shared" si="35"/>
        <v>0</v>
      </c>
      <c r="L208" s="27">
        <f t="shared" si="35"/>
        <v>0</v>
      </c>
      <c r="M208" s="27">
        <f t="shared" si="35"/>
        <v>0</v>
      </c>
      <c r="N208" s="27">
        <f t="shared" si="35"/>
        <v>0</v>
      </c>
      <c r="O208" s="27">
        <f t="shared" si="35"/>
        <v>0</v>
      </c>
      <c r="P208" s="28">
        <f>SUM(D208:O208)</f>
        <v>0</v>
      </c>
      <c r="Q208" s="26">
        <f>'Rolled Up Budget'!R55</f>
        <v>13677.06</v>
      </c>
      <c r="R208" s="26">
        <f>Q208-P208</f>
        <v>13677.06</v>
      </c>
    </row>
    <row r="209" spans="1:18" ht="13">
      <c r="C209" s="5" t="s">
        <v>275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25">
        <f>SUM(D209:O209)</f>
        <v>0</v>
      </c>
      <c r="R209" s="7">
        <f>Q209-P209</f>
        <v>0</v>
      </c>
    </row>
    <row r="210" spans="1:18" ht="13">
      <c r="A210" s="37"/>
      <c r="B210" s="22"/>
      <c r="C210" s="21" t="s">
        <v>276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24">
        <f>SUM(D210:O210)</f>
        <v>0</v>
      </c>
      <c r="Q210" s="34"/>
      <c r="R210" s="34">
        <f>Q210-P210</f>
        <v>0</v>
      </c>
    </row>
    <row r="211" spans="1:18" ht="13.5" customHeight="1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25"/>
    </row>
    <row r="212" spans="1:18" ht="14.25" customHeight="1">
      <c r="A212" s="5" t="s">
        <v>225</v>
      </c>
      <c r="B212" s="66" t="s">
        <v>226</v>
      </c>
      <c r="C212" s="44" t="s">
        <v>227</v>
      </c>
      <c r="D212" s="62">
        <f t="shared" ref="D212:O212" si="36">SUM(D213:D217)</f>
        <v>0</v>
      </c>
      <c r="E212" s="62">
        <f t="shared" si="36"/>
        <v>0</v>
      </c>
      <c r="F212" s="62">
        <f t="shared" si="36"/>
        <v>0</v>
      </c>
      <c r="G212" s="62">
        <f t="shared" si="36"/>
        <v>0</v>
      </c>
      <c r="H212" s="62">
        <f t="shared" si="36"/>
        <v>0</v>
      </c>
      <c r="I212" s="62">
        <f t="shared" si="36"/>
        <v>0</v>
      </c>
      <c r="J212" s="62">
        <f t="shared" si="36"/>
        <v>0</v>
      </c>
      <c r="K212" s="62">
        <f t="shared" si="36"/>
        <v>0</v>
      </c>
      <c r="L212" s="62">
        <f t="shared" si="36"/>
        <v>0</v>
      </c>
      <c r="M212" s="62">
        <f t="shared" si="36"/>
        <v>0</v>
      </c>
      <c r="N212" s="62">
        <f t="shared" si="36"/>
        <v>0</v>
      </c>
      <c r="O212" s="62">
        <f t="shared" si="36"/>
        <v>0</v>
      </c>
      <c r="P212" s="28">
        <f t="shared" ref="P212:P217" si="37">SUM(D212:O212)</f>
        <v>0</v>
      </c>
      <c r="Q212" s="26">
        <f>'Rolled Up Budget'!R56</f>
        <v>55381.892857142841</v>
      </c>
      <c r="R212" s="26">
        <f>Q212-P212</f>
        <v>55381.892857142841</v>
      </c>
    </row>
    <row r="213" spans="1:18" ht="14.25" customHeight="1">
      <c r="C213" s="5" t="s">
        <v>153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24">
        <f t="shared" si="37"/>
        <v>0</v>
      </c>
    </row>
    <row r="214" spans="1:18" ht="14.25" customHeight="1">
      <c r="C214" s="5" t="s">
        <v>277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24">
        <f t="shared" si="37"/>
        <v>0</v>
      </c>
    </row>
    <row r="215" spans="1:18" ht="14.25" customHeight="1">
      <c r="C215" s="5" t="s">
        <v>279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24">
        <f t="shared" si="37"/>
        <v>0</v>
      </c>
    </row>
    <row r="216" spans="1:18" ht="14.25" customHeight="1">
      <c r="C216" s="5" t="s">
        <v>175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24">
        <f t="shared" si="37"/>
        <v>0</v>
      </c>
    </row>
    <row r="217" spans="1:18" ht="14.25" customHeight="1">
      <c r="B217" s="22"/>
      <c r="C217" s="21" t="s">
        <v>278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24">
        <f t="shared" si="37"/>
        <v>0</v>
      </c>
      <c r="Q217" s="34"/>
      <c r="R217" s="34"/>
    </row>
    <row r="218" spans="1:18" ht="1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25"/>
    </row>
    <row r="219" spans="1:18" ht="13">
      <c r="A219" s="5" t="s">
        <v>23</v>
      </c>
      <c r="B219" s="66" t="s">
        <v>24</v>
      </c>
      <c r="C219" s="44" t="s">
        <v>25</v>
      </c>
      <c r="D219" s="27">
        <f>SUM(D220:D222)</f>
        <v>0</v>
      </c>
      <c r="E219" s="27">
        <f t="shared" ref="E219:O219" si="38">SUM(E220:E222)</f>
        <v>0</v>
      </c>
      <c r="F219" s="27">
        <f t="shared" si="38"/>
        <v>0</v>
      </c>
      <c r="G219" s="27">
        <f t="shared" si="38"/>
        <v>0</v>
      </c>
      <c r="H219" s="27">
        <f t="shared" si="38"/>
        <v>0</v>
      </c>
      <c r="I219" s="27">
        <f t="shared" si="38"/>
        <v>0</v>
      </c>
      <c r="J219" s="27">
        <f t="shared" si="38"/>
        <v>0</v>
      </c>
      <c r="K219" s="27">
        <f t="shared" si="38"/>
        <v>0</v>
      </c>
      <c r="L219" s="27">
        <f t="shared" si="38"/>
        <v>0</v>
      </c>
      <c r="M219" s="27">
        <f t="shared" si="38"/>
        <v>0</v>
      </c>
      <c r="N219" s="27">
        <f t="shared" si="38"/>
        <v>0</v>
      </c>
      <c r="O219" s="27">
        <f t="shared" si="38"/>
        <v>0</v>
      </c>
      <c r="P219" s="28">
        <f>SUM(D219:O219)</f>
        <v>0</v>
      </c>
      <c r="Q219" s="26">
        <f>'Rolled Up Budget'!R57</f>
        <v>76.290000000000006</v>
      </c>
      <c r="R219" s="26">
        <f>Q219-P219</f>
        <v>76.290000000000006</v>
      </c>
    </row>
    <row r="220" spans="1:18" ht="13">
      <c r="C220" s="5" t="s">
        <v>381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25">
        <f>SUM(D220:O220)</f>
        <v>0</v>
      </c>
      <c r="R220" s="7">
        <f>Q220-P220</f>
        <v>0</v>
      </c>
    </row>
    <row r="221" spans="1:18" ht="13">
      <c r="C221" s="5" t="s">
        <v>381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25">
        <f>SUM(D221:O221)</f>
        <v>0</v>
      </c>
      <c r="R221" s="7">
        <f>Q221-P221</f>
        <v>0</v>
      </c>
    </row>
    <row r="222" spans="1:18" ht="13">
      <c r="B222" s="22"/>
      <c r="C222" s="21" t="s">
        <v>381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24">
        <f>SUM(D222:O222)</f>
        <v>0</v>
      </c>
      <c r="Q222" s="34"/>
      <c r="R222" s="34">
        <f>Q222-P222</f>
        <v>0</v>
      </c>
    </row>
    <row r="223" spans="1:18" ht="1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25"/>
    </row>
    <row r="224" spans="1:18" ht="13">
      <c r="A224" s="5" t="s">
        <v>228</v>
      </c>
      <c r="B224" s="66" t="s">
        <v>229</v>
      </c>
      <c r="C224" s="44" t="s">
        <v>230</v>
      </c>
      <c r="D224" s="27">
        <f t="shared" ref="D224:O224" si="39">SUM(D225:D227)</f>
        <v>0</v>
      </c>
      <c r="E224" s="27">
        <f t="shared" si="39"/>
        <v>0</v>
      </c>
      <c r="F224" s="27">
        <f t="shared" si="39"/>
        <v>0</v>
      </c>
      <c r="G224" s="27">
        <f t="shared" si="39"/>
        <v>0</v>
      </c>
      <c r="H224" s="27">
        <f t="shared" si="39"/>
        <v>0</v>
      </c>
      <c r="I224" s="27">
        <f t="shared" si="39"/>
        <v>0</v>
      </c>
      <c r="J224" s="27">
        <f t="shared" si="39"/>
        <v>0</v>
      </c>
      <c r="K224" s="27">
        <f t="shared" si="39"/>
        <v>0</v>
      </c>
      <c r="L224" s="27">
        <f t="shared" si="39"/>
        <v>0</v>
      </c>
      <c r="M224" s="27">
        <f t="shared" si="39"/>
        <v>0</v>
      </c>
      <c r="N224" s="27">
        <f t="shared" si="39"/>
        <v>0</v>
      </c>
      <c r="O224" s="27">
        <f t="shared" si="39"/>
        <v>0</v>
      </c>
      <c r="P224" s="28">
        <f>SUM(D224:O224)</f>
        <v>0</v>
      </c>
      <c r="Q224" s="26">
        <f>'Rolled Up Budget'!R58</f>
        <v>59566.82</v>
      </c>
      <c r="R224" s="26">
        <f>Q224-P224</f>
        <v>59566.82</v>
      </c>
    </row>
    <row r="225" spans="1:18" ht="13">
      <c r="B225" s="4" t="s">
        <v>154</v>
      </c>
      <c r="C225" s="5" t="s">
        <v>254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25">
        <f>SUM(D225:O225)</f>
        <v>0</v>
      </c>
      <c r="R225" s="7">
        <f>Q225-P225</f>
        <v>0</v>
      </c>
    </row>
    <row r="226" spans="1:18" ht="13">
      <c r="B226" s="4" t="s">
        <v>155</v>
      </c>
      <c r="C226" s="5" t="s">
        <v>255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25">
        <f>SUM(D226:O226)</f>
        <v>0</v>
      </c>
      <c r="R226" s="7">
        <f>Q226-P226</f>
        <v>0</v>
      </c>
    </row>
    <row r="227" spans="1:18" ht="13">
      <c r="B227" s="4" t="s">
        <v>154</v>
      </c>
      <c r="C227" s="5" t="s">
        <v>256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25">
        <f>SUM(D227:O227)</f>
        <v>0</v>
      </c>
      <c r="R227" s="7">
        <f>Q227-P227</f>
        <v>0</v>
      </c>
    </row>
    <row r="228" spans="1:18" ht="1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25"/>
    </row>
    <row r="229" spans="1:18" ht="13">
      <c r="A229" s="5" t="s">
        <v>231</v>
      </c>
      <c r="B229" s="66" t="s">
        <v>232</v>
      </c>
      <c r="C229" s="44" t="s">
        <v>233</v>
      </c>
      <c r="D229" s="27">
        <v>0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>
        <f>SUM(D229:O229)</f>
        <v>0</v>
      </c>
      <c r="Q229" s="26">
        <f>'Rolled Up Budget'!R59</f>
        <v>10250.94</v>
      </c>
      <c r="R229" s="26">
        <f>Q229-P229</f>
        <v>10250.94</v>
      </c>
    </row>
    <row r="230" spans="1:18" ht="13">
      <c r="B230" s="45"/>
      <c r="C230" s="21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24"/>
      <c r="Q230" s="34"/>
      <c r="R230" s="34"/>
    </row>
    <row r="231" spans="1:18" ht="1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25"/>
    </row>
    <row r="232" spans="1:18" ht="13">
      <c r="A232" s="5" t="s">
        <v>234</v>
      </c>
      <c r="B232" s="66" t="s">
        <v>235</v>
      </c>
      <c r="C232" s="44" t="s">
        <v>236</v>
      </c>
      <c r="D232" s="27">
        <f>SUM(D233:D239)</f>
        <v>0</v>
      </c>
      <c r="E232" s="27">
        <f>SUM(E233:E239)</f>
        <v>0</v>
      </c>
      <c r="F232" s="27">
        <f>SUM(F233:F239)</f>
        <v>0</v>
      </c>
      <c r="G232" s="27">
        <f t="shared" ref="G232:O232" si="40">SUM(G233:G239)</f>
        <v>0</v>
      </c>
      <c r="H232" s="27">
        <f t="shared" si="40"/>
        <v>0</v>
      </c>
      <c r="I232" s="27">
        <f t="shared" si="40"/>
        <v>0</v>
      </c>
      <c r="J232" s="27">
        <f t="shared" si="40"/>
        <v>0</v>
      </c>
      <c r="K232" s="27">
        <f t="shared" si="40"/>
        <v>0</v>
      </c>
      <c r="L232" s="27">
        <f t="shared" si="40"/>
        <v>0</v>
      </c>
      <c r="M232" s="27">
        <f t="shared" si="40"/>
        <v>0</v>
      </c>
      <c r="N232" s="27">
        <f t="shared" si="40"/>
        <v>0</v>
      </c>
      <c r="O232" s="27">
        <f t="shared" si="40"/>
        <v>0</v>
      </c>
      <c r="P232" s="28">
        <f t="shared" ref="P232:P239" si="41">SUM(D232:O232)</f>
        <v>0</v>
      </c>
      <c r="Q232" s="26">
        <f>'Rolled Up Budget'!R60</f>
        <v>119815.89714285714</v>
      </c>
      <c r="R232" s="26">
        <f>Q232-P232</f>
        <v>119815.89714285714</v>
      </c>
    </row>
    <row r="233" spans="1:18" ht="13">
      <c r="C233" s="5" t="s">
        <v>257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25">
        <f t="shared" si="41"/>
        <v>0</v>
      </c>
      <c r="R233" s="7">
        <f t="shared" ref="R233:R239" si="42">Q233-P233</f>
        <v>0</v>
      </c>
    </row>
    <row r="234" spans="1:18" ht="13">
      <c r="C234" s="5" t="s">
        <v>371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25">
        <f t="shared" si="41"/>
        <v>0</v>
      </c>
      <c r="R234" s="7">
        <f t="shared" si="42"/>
        <v>0</v>
      </c>
    </row>
    <row r="235" spans="1:18" ht="13">
      <c r="C235" s="5" t="s">
        <v>280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25">
        <f t="shared" si="41"/>
        <v>0</v>
      </c>
      <c r="R235" s="7">
        <f t="shared" si="42"/>
        <v>0</v>
      </c>
    </row>
    <row r="236" spans="1:18" ht="13">
      <c r="C236" s="5" t="s">
        <v>281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25">
        <f t="shared" si="41"/>
        <v>0</v>
      </c>
      <c r="R236" s="7">
        <f t="shared" si="42"/>
        <v>0</v>
      </c>
    </row>
    <row r="237" spans="1:18" ht="13">
      <c r="C237" s="5" t="s">
        <v>282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25">
        <f t="shared" si="41"/>
        <v>0</v>
      </c>
      <c r="R237" s="7">
        <f t="shared" si="42"/>
        <v>0</v>
      </c>
    </row>
    <row r="238" spans="1:18" ht="13">
      <c r="C238" s="5" t="s">
        <v>172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5">
        <f t="shared" si="41"/>
        <v>0</v>
      </c>
      <c r="R238" s="7">
        <f t="shared" si="42"/>
        <v>0</v>
      </c>
    </row>
    <row r="239" spans="1:18" ht="13">
      <c r="B239" s="22"/>
      <c r="C239" s="21" t="s">
        <v>283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24">
        <f t="shared" si="41"/>
        <v>0</v>
      </c>
      <c r="Q239" s="34"/>
      <c r="R239" s="34">
        <f t="shared" si="42"/>
        <v>0</v>
      </c>
    </row>
    <row r="240" spans="1:18" ht="1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25"/>
    </row>
    <row r="241" spans="1:18" ht="13">
      <c r="A241" s="5" t="s">
        <v>237</v>
      </c>
      <c r="B241" s="66" t="s">
        <v>238</v>
      </c>
      <c r="C241" s="44" t="s">
        <v>239</v>
      </c>
      <c r="D241" s="27">
        <f t="shared" ref="D241:O241" si="43">SUM(D243:D270)</f>
        <v>0</v>
      </c>
      <c r="E241" s="27">
        <f t="shared" si="43"/>
        <v>0</v>
      </c>
      <c r="F241" s="27">
        <f t="shared" si="43"/>
        <v>0</v>
      </c>
      <c r="G241" s="27">
        <f t="shared" si="43"/>
        <v>0</v>
      </c>
      <c r="H241" s="27">
        <f t="shared" si="43"/>
        <v>0</v>
      </c>
      <c r="I241" s="27">
        <f t="shared" si="43"/>
        <v>0</v>
      </c>
      <c r="J241" s="27">
        <f t="shared" si="43"/>
        <v>0</v>
      </c>
      <c r="K241" s="27">
        <f t="shared" si="43"/>
        <v>0</v>
      </c>
      <c r="L241" s="27">
        <f t="shared" si="43"/>
        <v>0</v>
      </c>
      <c r="M241" s="27">
        <f t="shared" si="43"/>
        <v>0</v>
      </c>
      <c r="N241" s="27">
        <f t="shared" si="43"/>
        <v>0</v>
      </c>
      <c r="O241" s="27">
        <f t="shared" si="43"/>
        <v>0</v>
      </c>
      <c r="P241" s="28">
        <f t="shared" ref="P241:P270" si="44">SUM(D241:O241)</f>
        <v>0</v>
      </c>
      <c r="Q241" s="26">
        <f>'Rolled Up Budget'!R61</f>
        <v>2390256.0499999998</v>
      </c>
      <c r="R241" s="26">
        <f>Q241-P241</f>
        <v>2390256.0499999998</v>
      </c>
    </row>
    <row r="242" spans="1:18" ht="13">
      <c r="B242" s="45"/>
      <c r="C242" s="21" t="s">
        <v>258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24"/>
      <c r="Q242" s="34"/>
      <c r="R242" s="34"/>
    </row>
    <row r="243" spans="1:18" ht="13">
      <c r="C243" s="43" t="s">
        <v>284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25">
        <f t="shared" si="44"/>
        <v>0</v>
      </c>
      <c r="R243" s="7">
        <f t="shared" ref="R243:R270" si="45">Q243-P243</f>
        <v>0</v>
      </c>
    </row>
    <row r="244" spans="1:18" ht="13">
      <c r="C244" s="5" t="s">
        <v>315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25">
        <f t="shared" si="44"/>
        <v>0</v>
      </c>
      <c r="R244" s="7">
        <f t="shared" si="45"/>
        <v>0</v>
      </c>
    </row>
    <row r="245" spans="1:18" ht="13">
      <c r="C245" s="5" t="s">
        <v>147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25">
        <f t="shared" si="44"/>
        <v>0</v>
      </c>
      <c r="R245" s="7">
        <f t="shared" si="45"/>
        <v>0</v>
      </c>
    </row>
    <row r="246" spans="1:18" ht="13">
      <c r="C246" s="5" t="s">
        <v>148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25">
        <f t="shared" si="44"/>
        <v>0</v>
      </c>
      <c r="R246" s="7">
        <f t="shared" si="45"/>
        <v>0</v>
      </c>
    </row>
    <row r="247" spans="1:18" ht="13">
      <c r="C247" s="5" t="s">
        <v>149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25">
        <f t="shared" si="44"/>
        <v>0</v>
      </c>
      <c r="R247" s="7">
        <f t="shared" si="45"/>
        <v>0</v>
      </c>
    </row>
    <row r="248" spans="1:18" ht="13">
      <c r="C248" s="5" t="s">
        <v>311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25">
        <f t="shared" si="44"/>
        <v>0</v>
      </c>
      <c r="R248" s="7">
        <f t="shared" si="45"/>
        <v>0</v>
      </c>
    </row>
    <row r="249" spans="1:18" ht="13">
      <c r="C249" s="5" t="s">
        <v>364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25">
        <f t="shared" si="44"/>
        <v>0</v>
      </c>
      <c r="R249" s="7">
        <f t="shared" si="45"/>
        <v>0</v>
      </c>
    </row>
    <row r="250" spans="1:18" ht="13">
      <c r="B250" s="4" t="s">
        <v>310</v>
      </c>
      <c r="C250" s="5" t="s">
        <v>343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25">
        <f t="shared" si="44"/>
        <v>0</v>
      </c>
      <c r="R250" s="7">
        <f t="shared" si="45"/>
        <v>0</v>
      </c>
    </row>
    <row r="251" spans="1:18" ht="13">
      <c r="B251" s="4" t="s">
        <v>310</v>
      </c>
      <c r="C251" s="5" t="s">
        <v>344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25">
        <f t="shared" si="44"/>
        <v>0</v>
      </c>
      <c r="R251" s="7">
        <f t="shared" si="45"/>
        <v>0</v>
      </c>
    </row>
    <row r="252" spans="1:18" ht="13">
      <c r="C252" s="5" t="s">
        <v>171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25">
        <f t="shared" si="44"/>
        <v>0</v>
      </c>
      <c r="R252" s="7">
        <f t="shared" si="45"/>
        <v>0</v>
      </c>
    </row>
    <row r="253" spans="1:18" ht="13">
      <c r="C253" s="5" t="s">
        <v>285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25">
        <f t="shared" si="44"/>
        <v>0</v>
      </c>
      <c r="R253" s="7">
        <f t="shared" si="45"/>
        <v>0</v>
      </c>
    </row>
    <row r="254" spans="1:18" ht="13">
      <c r="C254" s="5" t="s">
        <v>287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25">
        <f t="shared" si="44"/>
        <v>0</v>
      </c>
      <c r="R254" s="7">
        <f t="shared" si="45"/>
        <v>0</v>
      </c>
    </row>
    <row r="255" spans="1:18" ht="13">
      <c r="C255" s="5" t="s">
        <v>313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25">
        <f t="shared" si="44"/>
        <v>0</v>
      </c>
      <c r="R255" s="7">
        <f t="shared" si="45"/>
        <v>0</v>
      </c>
    </row>
    <row r="256" spans="1:18" ht="13">
      <c r="C256" s="5" t="s">
        <v>38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25">
        <f t="shared" si="44"/>
        <v>0</v>
      </c>
      <c r="R256" s="7">
        <f t="shared" si="45"/>
        <v>0</v>
      </c>
    </row>
    <row r="257" spans="1:19" ht="13">
      <c r="C257" s="43" t="s">
        <v>173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25">
        <f t="shared" si="44"/>
        <v>0</v>
      </c>
      <c r="R257" s="7">
        <f t="shared" si="45"/>
        <v>0</v>
      </c>
    </row>
    <row r="258" spans="1:19" ht="13">
      <c r="C258" s="5" t="s">
        <v>174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25">
        <f t="shared" si="44"/>
        <v>0</v>
      </c>
      <c r="R258" s="7">
        <f t="shared" si="45"/>
        <v>0</v>
      </c>
    </row>
    <row r="259" spans="1:19" ht="13">
      <c r="C259" s="5" t="s">
        <v>367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25">
        <f t="shared" si="44"/>
        <v>0</v>
      </c>
      <c r="R259" s="7">
        <f t="shared" si="45"/>
        <v>0</v>
      </c>
    </row>
    <row r="260" spans="1:19" ht="13">
      <c r="C260" s="5" t="s">
        <v>366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25">
        <f t="shared" si="44"/>
        <v>0</v>
      </c>
      <c r="R260" s="7">
        <f t="shared" si="45"/>
        <v>0</v>
      </c>
    </row>
    <row r="261" spans="1:19" ht="13">
      <c r="C261" s="43" t="s">
        <v>286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25">
        <f t="shared" si="44"/>
        <v>0</v>
      </c>
      <c r="R261" s="7">
        <f t="shared" si="45"/>
        <v>0</v>
      </c>
    </row>
    <row r="262" spans="1:19" ht="13">
      <c r="C262" s="5" t="s">
        <v>151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25">
        <f t="shared" si="44"/>
        <v>0</v>
      </c>
      <c r="R262" s="7">
        <f t="shared" si="45"/>
        <v>0</v>
      </c>
    </row>
    <row r="263" spans="1:19" ht="13">
      <c r="C263" s="5" t="s">
        <v>312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25">
        <f t="shared" si="44"/>
        <v>0</v>
      </c>
      <c r="R263" s="7">
        <f t="shared" si="45"/>
        <v>0</v>
      </c>
    </row>
    <row r="264" spans="1:19" ht="13">
      <c r="C264" s="43" t="s">
        <v>288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25">
        <f t="shared" si="44"/>
        <v>0</v>
      </c>
      <c r="R264" s="7">
        <f t="shared" si="45"/>
        <v>0</v>
      </c>
    </row>
    <row r="265" spans="1:19" ht="13">
      <c r="C265" s="5" t="s">
        <v>150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25">
        <f t="shared" si="44"/>
        <v>0</v>
      </c>
      <c r="R265" s="7">
        <f t="shared" si="45"/>
        <v>0</v>
      </c>
    </row>
    <row r="266" spans="1:19" ht="13">
      <c r="C266" s="5" t="s">
        <v>362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25">
        <f t="shared" si="44"/>
        <v>0</v>
      </c>
      <c r="R266" s="7">
        <f t="shared" si="45"/>
        <v>0</v>
      </c>
    </row>
    <row r="267" spans="1:19" ht="13">
      <c r="C267" s="5" t="s">
        <v>361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25">
        <f t="shared" si="44"/>
        <v>0</v>
      </c>
      <c r="R267" s="7">
        <f t="shared" si="45"/>
        <v>0</v>
      </c>
    </row>
    <row r="268" spans="1:19" ht="13">
      <c r="C268" s="5" t="s">
        <v>359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25">
        <f t="shared" si="44"/>
        <v>0</v>
      </c>
      <c r="R268" s="7">
        <f t="shared" si="45"/>
        <v>0</v>
      </c>
    </row>
    <row r="269" spans="1:19" s="21" customFormat="1" ht="13">
      <c r="B269" s="22"/>
      <c r="C269" s="74" t="s">
        <v>289</v>
      </c>
      <c r="P269" s="24">
        <f t="shared" si="44"/>
        <v>0</v>
      </c>
      <c r="Q269" s="34"/>
      <c r="R269" s="34">
        <f t="shared" si="45"/>
        <v>0</v>
      </c>
      <c r="S269" s="34"/>
    </row>
    <row r="270" spans="1:19" ht="13">
      <c r="A270" s="37"/>
      <c r="B270" s="22"/>
      <c r="C270" s="21" t="s">
        <v>360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24">
        <f t="shared" si="44"/>
        <v>0</v>
      </c>
      <c r="Q270" s="34"/>
      <c r="R270" s="34">
        <f t="shared" si="45"/>
        <v>0</v>
      </c>
    </row>
    <row r="271" spans="1:19" ht="13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25"/>
    </row>
    <row r="272" spans="1:19" ht="13">
      <c r="A272" s="5" t="s">
        <v>231</v>
      </c>
      <c r="B272" s="66">
        <v>510015</v>
      </c>
      <c r="C272" s="44" t="s">
        <v>168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>
        <f>SUM(D272:O272)</f>
        <v>0</v>
      </c>
      <c r="Q272" s="26">
        <f>'Rolled Up Budget'!R62</f>
        <v>0</v>
      </c>
      <c r="R272" s="26">
        <f>Q272-P272</f>
        <v>0</v>
      </c>
    </row>
    <row r="273" spans="1:18" ht="1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25"/>
    </row>
    <row r="274" spans="1:18" ht="13">
      <c r="A274" s="5" t="s">
        <v>240</v>
      </c>
      <c r="B274" s="66" t="s">
        <v>241</v>
      </c>
      <c r="C274" s="44" t="s">
        <v>242</v>
      </c>
      <c r="D274" s="27">
        <f>SUM(D275:D277)</f>
        <v>0</v>
      </c>
      <c r="E274" s="27">
        <f>SUM(E275:E277)</f>
        <v>0</v>
      </c>
      <c r="F274" s="27">
        <f t="shared" ref="F274:O274" si="46">SUM(F275:F277)</f>
        <v>0</v>
      </c>
      <c r="G274" s="27">
        <f t="shared" si="46"/>
        <v>0</v>
      </c>
      <c r="H274" s="27">
        <f t="shared" si="46"/>
        <v>0</v>
      </c>
      <c r="I274" s="27">
        <f t="shared" si="46"/>
        <v>0</v>
      </c>
      <c r="J274" s="27">
        <f t="shared" si="46"/>
        <v>0</v>
      </c>
      <c r="K274" s="27">
        <f t="shared" si="46"/>
        <v>0</v>
      </c>
      <c r="L274" s="27">
        <f t="shared" si="46"/>
        <v>0</v>
      </c>
      <c r="M274" s="27">
        <f t="shared" si="46"/>
        <v>0</v>
      </c>
      <c r="N274" s="27">
        <f t="shared" si="46"/>
        <v>0</v>
      </c>
      <c r="O274" s="27">
        <f t="shared" si="46"/>
        <v>0</v>
      </c>
      <c r="P274" s="28">
        <f>SUM(D274:O274)</f>
        <v>0</v>
      </c>
      <c r="Q274" s="26">
        <f>'Rolled Up Budget'!R63</f>
        <v>346502.17</v>
      </c>
      <c r="R274" s="26">
        <f>Q274-P274</f>
        <v>346502.17</v>
      </c>
    </row>
    <row r="275" spans="1:18" ht="13">
      <c r="B275" s="45"/>
      <c r="C275" s="21" t="s">
        <v>351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24">
        <f>SUM(D275:O275)</f>
        <v>0</v>
      </c>
      <c r="Q275" s="34"/>
      <c r="R275" s="34"/>
    </row>
    <row r="276" spans="1:18" ht="13">
      <c r="B276" s="45"/>
      <c r="C276" s="21" t="s">
        <v>353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24">
        <f>SUM(D276:O276)</f>
        <v>0</v>
      </c>
      <c r="Q276" s="34"/>
      <c r="R276" s="34"/>
    </row>
    <row r="277" spans="1:18" ht="13">
      <c r="B277" s="45"/>
      <c r="C277" s="21" t="s">
        <v>354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24">
        <f>SUM(D277:O277)</f>
        <v>0</v>
      </c>
      <c r="Q277" s="34"/>
      <c r="R277" s="34"/>
    </row>
    <row r="278" spans="1:18" ht="1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25"/>
    </row>
    <row r="279" spans="1:18" ht="13">
      <c r="A279" s="5" t="s">
        <v>42</v>
      </c>
      <c r="B279" s="66" t="s">
        <v>43</v>
      </c>
      <c r="C279" s="44" t="s">
        <v>44</v>
      </c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>
        <f>SUM(D279:O279)</f>
        <v>0</v>
      </c>
      <c r="Q279" s="26">
        <f>'Rolled Up Budget'!R64</f>
        <v>81600</v>
      </c>
      <c r="R279" s="26">
        <f>Q279-P279</f>
        <v>81600</v>
      </c>
    </row>
    <row r="280" spans="1:18" ht="13">
      <c r="B280" s="45"/>
      <c r="C280" s="21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24"/>
      <c r="Q280" s="34"/>
      <c r="R280" s="34"/>
    </row>
    <row r="281" spans="1:18" ht="1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25"/>
    </row>
    <row r="282" spans="1:18" ht="13">
      <c r="A282" s="5" t="s">
        <v>45</v>
      </c>
      <c r="B282" s="73" t="s">
        <v>46</v>
      </c>
      <c r="C282" s="44" t="s">
        <v>47</v>
      </c>
      <c r="D282" s="27">
        <f t="shared" ref="D282:O282" si="47">SUM(D283:D285)</f>
        <v>0</v>
      </c>
      <c r="E282" s="27">
        <f t="shared" si="47"/>
        <v>0</v>
      </c>
      <c r="F282" s="27">
        <f t="shared" si="47"/>
        <v>0</v>
      </c>
      <c r="G282" s="27">
        <f t="shared" si="47"/>
        <v>0</v>
      </c>
      <c r="H282" s="27">
        <f t="shared" si="47"/>
        <v>0</v>
      </c>
      <c r="I282" s="27">
        <f t="shared" si="47"/>
        <v>0</v>
      </c>
      <c r="J282" s="27">
        <f t="shared" si="47"/>
        <v>0</v>
      </c>
      <c r="K282" s="27">
        <f t="shared" si="47"/>
        <v>0</v>
      </c>
      <c r="L282" s="27">
        <f t="shared" si="47"/>
        <v>0</v>
      </c>
      <c r="M282" s="27">
        <f t="shared" si="47"/>
        <v>0</v>
      </c>
      <c r="N282" s="27">
        <f t="shared" si="47"/>
        <v>0</v>
      </c>
      <c r="O282" s="27">
        <f t="shared" si="47"/>
        <v>0</v>
      </c>
      <c r="P282" s="28">
        <f>SUM(D282:O282)</f>
        <v>0</v>
      </c>
      <c r="Q282" s="26">
        <f>'Rolled Up Budget'!R65</f>
        <v>258934.75</v>
      </c>
      <c r="R282" s="26">
        <f>Q282-P282</f>
        <v>258934.75</v>
      </c>
    </row>
    <row r="283" spans="1:18" ht="13">
      <c r="C283" s="5" t="s">
        <v>259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25">
        <f>SUM(D283:O283)</f>
        <v>0</v>
      </c>
    </row>
    <row r="284" spans="1:18" ht="13">
      <c r="C284" s="5" t="s">
        <v>260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25">
        <f>SUM(D284:O284)</f>
        <v>0</v>
      </c>
    </row>
    <row r="285" spans="1:18" ht="13">
      <c r="B285" s="22"/>
      <c r="C285" s="21" t="s">
        <v>290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24">
        <f>SUM(D285:O285)</f>
        <v>0</v>
      </c>
      <c r="Q285" s="34"/>
      <c r="R285" s="34"/>
    </row>
    <row r="286" spans="1:18" ht="1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25"/>
    </row>
    <row r="287" spans="1:18" ht="13">
      <c r="A287" s="5" t="s">
        <v>48</v>
      </c>
      <c r="B287" s="66" t="s">
        <v>49</v>
      </c>
      <c r="C287" s="44" t="s">
        <v>50</v>
      </c>
      <c r="D287" s="27">
        <f>SUM(D288:D294)</f>
        <v>0</v>
      </c>
      <c r="E287" s="27">
        <f t="shared" ref="E287:O287" si="48">SUM(E288:E294)</f>
        <v>0</v>
      </c>
      <c r="F287" s="27">
        <f t="shared" si="48"/>
        <v>0</v>
      </c>
      <c r="G287" s="27">
        <f t="shared" si="48"/>
        <v>0</v>
      </c>
      <c r="H287" s="27">
        <f t="shared" si="48"/>
        <v>0</v>
      </c>
      <c r="I287" s="27">
        <f t="shared" si="48"/>
        <v>0</v>
      </c>
      <c r="J287" s="27">
        <f>SUM(J288:J294)</f>
        <v>0</v>
      </c>
      <c r="K287" s="27">
        <f t="shared" si="48"/>
        <v>0</v>
      </c>
      <c r="L287" s="27">
        <f t="shared" si="48"/>
        <v>0</v>
      </c>
      <c r="M287" s="27">
        <f t="shared" si="48"/>
        <v>0</v>
      </c>
      <c r="N287" s="27">
        <f t="shared" si="48"/>
        <v>0</v>
      </c>
      <c r="O287" s="27">
        <f t="shared" si="48"/>
        <v>0</v>
      </c>
      <c r="P287" s="28">
        <f t="shared" ref="P287:P294" si="49">SUM(D287:O287)</f>
        <v>0</v>
      </c>
      <c r="Q287" s="26">
        <f>'Rolled Up Budget'!R66</f>
        <v>187956.12</v>
      </c>
      <c r="R287" s="26">
        <f>Q287-P287</f>
        <v>187956.12</v>
      </c>
    </row>
    <row r="288" spans="1:18" ht="13">
      <c r="C288" s="5" t="s">
        <v>261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25">
        <f t="shared" si="49"/>
        <v>0</v>
      </c>
      <c r="R288" s="7">
        <f t="shared" ref="R288:R294" si="50">Q288-P288</f>
        <v>0</v>
      </c>
    </row>
    <row r="289" spans="1:18" ht="13">
      <c r="C289" s="5" t="s">
        <v>262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25">
        <f t="shared" si="49"/>
        <v>0</v>
      </c>
      <c r="R289" s="7">
        <f t="shared" si="50"/>
        <v>0</v>
      </c>
    </row>
    <row r="290" spans="1:18" ht="13">
      <c r="C290" s="5" t="s">
        <v>263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25">
        <f t="shared" si="49"/>
        <v>0</v>
      </c>
      <c r="R290" s="7">
        <f t="shared" si="50"/>
        <v>0</v>
      </c>
    </row>
    <row r="291" spans="1:18" ht="13">
      <c r="C291" s="5" t="s">
        <v>38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25">
        <f t="shared" si="49"/>
        <v>0</v>
      </c>
      <c r="R291" s="7">
        <f t="shared" si="50"/>
        <v>0</v>
      </c>
    </row>
    <row r="292" spans="1:18" ht="13">
      <c r="C292" s="5" t="s">
        <v>38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25">
        <f t="shared" si="49"/>
        <v>0</v>
      </c>
      <c r="R292" s="7">
        <f t="shared" si="50"/>
        <v>0</v>
      </c>
    </row>
    <row r="293" spans="1:18" ht="13">
      <c r="C293" s="5" t="s">
        <v>38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25">
        <f t="shared" si="49"/>
        <v>0</v>
      </c>
      <c r="R293" s="7">
        <f t="shared" si="50"/>
        <v>0</v>
      </c>
    </row>
    <row r="294" spans="1:18" ht="13">
      <c r="A294" s="37"/>
      <c r="B294" s="22"/>
      <c r="C294" s="21" t="s">
        <v>38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24">
        <f t="shared" si="49"/>
        <v>0</v>
      </c>
      <c r="Q294" s="34"/>
      <c r="R294" s="34">
        <f t="shared" si="50"/>
        <v>0</v>
      </c>
    </row>
    <row r="295" spans="1:18" ht="1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25"/>
    </row>
    <row r="296" spans="1:18" ht="13">
      <c r="A296" s="5" t="s">
        <v>51</v>
      </c>
      <c r="B296" s="66" t="s">
        <v>52</v>
      </c>
      <c r="C296" s="44" t="s">
        <v>53</v>
      </c>
      <c r="D296" s="27">
        <f t="shared" ref="D296:I296" si="51">SUM(D297:D303)</f>
        <v>0</v>
      </c>
      <c r="E296" s="27">
        <f t="shared" si="51"/>
        <v>0</v>
      </c>
      <c r="F296" s="27">
        <f t="shared" si="51"/>
        <v>0</v>
      </c>
      <c r="G296" s="27">
        <f t="shared" si="51"/>
        <v>0</v>
      </c>
      <c r="H296" s="27">
        <f t="shared" si="51"/>
        <v>0</v>
      </c>
      <c r="I296" s="27">
        <f t="shared" si="51"/>
        <v>0</v>
      </c>
      <c r="J296" s="27">
        <f t="shared" ref="J296:O296" si="52">SUM(J297:J303)</f>
        <v>0</v>
      </c>
      <c r="K296" s="27">
        <f t="shared" si="52"/>
        <v>0</v>
      </c>
      <c r="L296" s="27">
        <f t="shared" si="52"/>
        <v>0</v>
      </c>
      <c r="M296" s="27">
        <f t="shared" si="52"/>
        <v>0</v>
      </c>
      <c r="N296" s="27">
        <f t="shared" si="52"/>
        <v>0</v>
      </c>
      <c r="O296" s="27">
        <f t="shared" si="52"/>
        <v>0</v>
      </c>
      <c r="P296" s="28">
        <f t="shared" ref="P296:P303" si="53">SUM(D296:O296)</f>
        <v>0</v>
      </c>
      <c r="Q296" s="26">
        <f>'Rolled Up Budget'!R67</f>
        <v>32158.62</v>
      </c>
      <c r="R296" s="26">
        <f>Q296-P296</f>
        <v>32158.62</v>
      </c>
    </row>
    <row r="297" spans="1:18" ht="13">
      <c r="B297" s="45"/>
      <c r="C297" s="21" t="s">
        <v>261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24">
        <f t="shared" si="53"/>
        <v>0</v>
      </c>
      <c r="Q297" s="34"/>
      <c r="R297" s="34"/>
    </row>
    <row r="298" spans="1:18" ht="13">
      <c r="B298" s="45"/>
      <c r="C298" s="21" t="s">
        <v>291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24">
        <f t="shared" si="53"/>
        <v>0</v>
      </c>
      <c r="Q298" s="34"/>
      <c r="R298" s="34"/>
    </row>
    <row r="299" spans="1:18" ht="13">
      <c r="B299" s="45"/>
      <c r="C299" s="21" t="s">
        <v>264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24">
        <f t="shared" si="53"/>
        <v>0</v>
      </c>
      <c r="Q299" s="34"/>
      <c r="R299" s="34"/>
    </row>
    <row r="300" spans="1:18" ht="13">
      <c r="B300" s="45"/>
      <c r="C300" s="21" t="s">
        <v>292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24">
        <f t="shared" si="53"/>
        <v>0</v>
      </c>
      <c r="Q300" s="34"/>
      <c r="R300" s="34"/>
    </row>
    <row r="301" spans="1:18" ht="13">
      <c r="B301" s="45"/>
      <c r="C301" s="21" t="s">
        <v>293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24">
        <f t="shared" si="53"/>
        <v>0</v>
      </c>
      <c r="Q301" s="34"/>
      <c r="R301" s="34"/>
    </row>
    <row r="302" spans="1:18" ht="13">
      <c r="B302" s="45"/>
      <c r="C302" s="21" t="s">
        <v>294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25">
        <f t="shared" si="53"/>
        <v>0</v>
      </c>
    </row>
    <row r="303" spans="1:18" ht="13">
      <c r="A303" s="37"/>
      <c r="B303" s="45"/>
      <c r="C303" s="21" t="s">
        <v>38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24">
        <f t="shared" si="53"/>
        <v>0</v>
      </c>
      <c r="Q303" s="34"/>
      <c r="R303" s="34"/>
    </row>
    <row r="304" spans="1:18" ht="13">
      <c r="B304" s="45"/>
      <c r="C304" s="2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25"/>
    </row>
    <row r="305" spans="1:18" ht="13">
      <c r="A305" s="5" t="s">
        <v>54</v>
      </c>
      <c r="B305" s="66" t="s">
        <v>55</v>
      </c>
      <c r="C305" s="44" t="s">
        <v>56</v>
      </c>
      <c r="D305" s="27">
        <f>SUM(D306:D318)</f>
        <v>0</v>
      </c>
      <c r="E305" s="27">
        <f t="shared" ref="E305:O305" si="54">SUM(E306:E318)</f>
        <v>0</v>
      </c>
      <c r="F305" s="27">
        <f t="shared" si="54"/>
        <v>0</v>
      </c>
      <c r="G305" s="27">
        <f t="shared" si="54"/>
        <v>0</v>
      </c>
      <c r="H305" s="27">
        <f t="shared" si="54"/>
        <v>0</v>
      </c>
      <c r="I305" s="27">
        <f t="shared" si="54"/>
        <v>0</v>
      </c>
      <c r="J305" s="27">
        <f t="shared" si="54"/>
        <v>0</v>
      </c>
      <c r="K305" s="27">
        <f t="shared" si="54"/>
        <v>0</v>
      </c>
      <c r="L305" s="27">
        <f t="shared" si="54"/>
        <v>0</v>
      </c>
      <c r="M305" s="27">
        <f t="shared" si="54"/>
        <v>0</v>
      </c>
      <c r="N305" s="27">
        <f t="shared" si="54"/>
        <v>0</v>
      </c>
      <c r="O305" s="27">
        <f t="shared" si="54"/>
        <v>0</v>
      </c>
      <c r="P305" s="28">
        <f t="shared" ref="P305:P318" si="55">SUM(D305:O305)</f>
        <v>0</v>
      </c>
      <c r="Q305" s="26">
        <f>'Rolled Up Budget'!R68</f>
        <v>382419.3</v>
      </c>
      <c r="R305" s="26">
        <f>Q305-P305</f>
        <v>382419.3</v>
      </c>
    </row>
    <row r="306" spans="1:18" ht="13">
      <c r="B306" s="45"/>
      <c r="C306" s="21" t="s">
        <v>261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24"/>
      <c r="Q306" s="34"/>
      <c r="R306" s="34"/>
    </row>
    <row r="307" spans="1:18" ht="13">
      <c r="C307" s="5" t="s">
        <v>265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25">
        <f t="shared" si="55"/>
        <v>0</v>
      </c>
      <c r="R307" s="7">
        <f t="shared" ref="R307:R318" si="56">Q307-P307</f>
        <v>0</v>
      </c>
    </row>
    <row r="308" spans="1:18" ht="13">
      <c r="C308" s="5" t="s">
        <v>368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25">
        <f t="shared" si="55"/>
        <v>0</v>
      </c>
      <c r="R308" s="7">
        <f t="shared" si="56"/>
        <v>0</v>
      </c>
    </row>
    <row r="309" spans="1:18" ht="13">
      <c r="C309" s="5" t="s">
        <v>352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25">
        <f t="shared" si="55"/>
        <v>0</v>
      </c>
      <c r="R309" s="7">
        <f t="shared" si="56"/>
        <v>0</v>
      </c>
    </row>
    <row r="310" spans="1:18" ht="13">
      <c r="C310" s="5" t="s">
        <v>295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25">
        <f t="shared" si="55"/>
        <v>0</v>
      </c>
      <c r="R310" s="7">
        <f t="shared" si="56"/>
        <v>0</v>
      </c>
    </row>
    <row r="311" spans="1:18" ht="13">
      <c r="C311" s="5" t="s">
        <v>296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25">
        <f t="shared" si="55"/>
        <v>0</v>
      </c>
      <c r="R311" s="7">
        <f t="shared" si="56"/>
        <v>0</v>
      </c>
    </row>
    <row r="312" spans="1:18" ht="13">
      <c r="C312" s="5" t="s">
        <v>266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25">
        <f t="shared" si="55"/>
        <v>0</v>
      </c>
      <c r="R312" s="7">
        <f t="shared" si="56"/>
        <v>0</v>
      </c>
    </row>
    <row r="313" spans="1:18" ht="13">
      <c r="C313" s="5" t="s">
        <v>356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25">
        <f t="shared" si="55"/>
        <v>0</v>
      </c>
      <c r="R313" s="7">
        <f t="shared" si="56"/>
        <v>0</v>
      </c>
    </row>
    <row r="314" spans="1:18" ht="13">
      <c r="C314" s="5" t="s">
        <v>297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25">
        <f t="shared" si="55"/>
        <v>0</v>
      </c>
      <c r="R314" s="7">
        <f t="shared" si="56"/>
        <v>0</v>
      </c>
    </row>
    <row r="315" spans="1:18" ht="13">
      <c r="C315" s="5" t="s">
        <v>355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25">
        <f t="shared" si="55"/>
        <v>0</v>
      </c>
      <c r="R315" s="7">
        <f t="shared" si="56"/>
        <v>0</v>
      </c>
    </row>
    <row r="316" spans="1:18" ht="13">
      <c r="C316" s="5" t="s">
        <v>349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25">
        <f t="shared" si="55"/>
        <v>0</v>
      </c>
      <c r="R316" s="7">
        <f t="shared" si="56"/>
        <v>0</v>
      </c>
    </row>
    <row r="317" spans="1:18" ht="13">
      <c r="C317" s="5" t="s">
        <v>298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25">
        <f t="shared" si="55"/>
        <v>0</v>
      </c>
      <c r="R317" s="7">
        <f t="shared" si="56"/>
        <v>0</v>
      </c>
    </row>
    <row r="318" spans="1:18" ht="13">
      <c r="B318" s="22"/>
      <c r="C318" s="21" t="s">
        <v>350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24">
        <f t="shared" si="55"/>
        <v>0</v>
      </c>
      <c r="Q318" s="34"/>
      <c r="R318" s="34">
        <f t="shared" si="56"/>
        <v>0</v>
      </c>
    </row>
    <row r="319" spans="1:18" ht="1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25"/>
    </row>
    <row r="320" spans="1:18" ht="13">
      <c r="A320" s="5" t="s">
        <v>57</v>
      </c>
      <c r="B320" s="66" t="s">
        <v>58</v>
      </c>
      <c r="C320" s="44" t="s">
        <v>59</v>
      </c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>
        <f>SUM(D320:O320)</f>
        <v>0</v>
      </c>
      <c r="Q320" s="26">
        <f>'Rolled Up Budget'!R69</f>
        <v>5000</v>
      </c>
      <c r="R320" s="26">
        <f>Q320-P320</f>
        <v>5000</v>
      </c>
    </row>
    <row r="321" spans="1:18" ht="1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25"/>
      <c r="R321" s="7">
        <f>Q321-M321</f>
        <v>0</v>
      </c>
    </row>
    <row r="322" spans="1:18" ht="1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25"/>
    </row>
    <row r="323" spans="1:18" ht="13">
      <c r="A323" s="5" t="s">
        <v>60</v>
      </c>
      <c r="B323" s="66" t="s">
        <v>61</v>
      </c>
      <c r="C323" s="44" t="s">
        <v>62</v>
      </c>
      <c r="D323" s="27">
        <f>SUM(D324:D328)</f>
        <v>0</v>
      </c>
      <c r="E323" s="27">
        <f t="shared" ref="E323:O323" si="57">SUM(E324:E328)</f>
        <v>0</v>
      </c>
      <c r="F323" s="27">
        <f t="shared" si="57"/>
        <v>0</v>
      </c>
      <c r="G323" s="27">
        <f t="shared" si="57"/>
        <v>0</v>
      </c>
      <c r="H323" s="27">
        <f t="shared" si="57"/>
        <v>0</v>
      </c>
      <c r="I323" s="27">
        <f t="shared" si="57"/>
        <v>0</v>
      </c>
      <c r="J323" s="27">
        <f t="shared" si="57"/>
        <v>0</v>
      </c>
      <c r="K323" s="27">
        <f t="shared" si="57"/>
        <v>0</v>
      </c>
      <c r="L323" s="27">
        <f t="shared" si="57"/>
        <v>0</v>
      </c>
      <c r="M323" s="27">
        <f t="shared" si="57"/>
        <v>0</v>
      </c>
      <c r="N323" s="27">
        <f t="shared" si="57"/>
        <v>0</v>
      </c>
      <c r="O323" s="27">
        <f t="shared" si="57"/>
        <v>0</v>
      </c>
      <c r="P323" s="28">
        <f t="shared" ref="P323:P328" si="58">SUM(D323:O323)</f>
        <v>0</v>
      </c>
      <c r="Q323" s="26">
        <f>'Rolled Up Budget'!R70</f>
        <v>160039.35999999999</v>
      </c>
      <c r="R323" s="26">
        <f t="shared" ref="R323:R328" si="59">Q323-P323</f>
        <v>160039.35999999999</v>
      </c>
    </row>
    <row r="324" spans="1:18" ht="13">
      <c r="C324" s="5" t="s">
        <v>299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25">
        <f t="shared" si="58"/>
        <v>0</v>
      </c>
      <c r="R324" s="7">
        <f t="shared" si="59"/>
        <v>0</v>
      </c>
    </row>
    <row r="325" spans="1:18" ht="13">
      <c r="C325" s="5" t="s">
        <v>300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25">
        <f t="shared" si="58"/>
        <v>0</v>
      </c>
      <c r="R325" s="7">
        <f t="shared" si="59"/>
        <v>0</v>
      </c>
    </row>
    <row r="326" spans="1:18" ht="13">
      <c r="C326" s="5" t="s">
        <v>301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25">
        <f t="shared" si="58"/>
        <v>0</v>
      </c>
      <c r="R326" s="7">
        <f t="shared" si="59"/>
        <v>0</v>
      </c>
    </row>
    <row r="327" spans="1:18" ht="13">
      <c r="C327" s="5" t="s">
        <v>302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25">
        <f t="shared" si="58"/>
        <v>0</v>
      </c>
      <c r="R327" s="7">
        <f t="shared" si="59"/>
        <v>0</v>
      </c>
    </row>
    <row r="328" spans="1:18" ht="13">
      <c r="C328" s="5" t="s">
        <v>177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25">
        <f t="shared" si="58"/>
        <v>0</v>
      </c>
      <c r="R328" s="7">
        <f t="shared" si="59"/>
        <v>0</v>
      </c>
    </row>
    <row r="329" spans="1:18" ht="1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25"/>
    </row>
    <row r="330" spans="1:18" ht="13">
      <c r="A330" s="5" t="s">
        <v>63</v>
      </c>
      <c r="B330" s="66" t="s">
        <v>64</v>
      </c>
      <c r="C330" s="44" t="s">
        <v>65</v>
      </c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>
        <f>SUM(D330:O330)</f>
        <v>0</v>
      </c>
      <c r="Q330" s="26">
        <f>'Rolled Up Budget'!R71</f>
        <v>14624.89</v>
      </c>
      <c r="R330" s="26">
        <f>Q330-P330</f>
        <v>14624.89</v>
      </c>
    </row>
    <row r="331" spans="1:18" ht="13">
      <c r="B331" s="45"/>
      <c r="C331" s="21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25">
        <f>SUM(D331:O331)</f>
        <v>0</v>
      </c>
      <c r="R331" s="7">
        <f>Q331-P331</f>
        <v>0</v>
      </c>
    </row>
    <row r="332" spans="1:18" ht="1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25"/>
    </row>
    <row r="333" spans="1:18" ht="13">
      <c r="A333" s="5" t="s">
        <v>66</v>
      </c>
      <c r="B333" s="66" t="s">
        <v>67</v>
      </c>
      <c r="C333" s="44" t="s">
        <v>68</v>
      </c>
      <c r="D333" s="27">
        <f>SUM(D334:D335)</f>
        <v>0</v>
      </c>
      <c r="E333" s="27">
        <f t="shared" ref="E333:O333" si="60">SUM(E334:E335)</f>
        <v>0</v>
      </c>
      <c r="F333" s="27">
        <f t="shared" si="60"/>
        <v>0</v>
      </c>
      <c r="G333" s="27">
        <f t="shared" si="60"/>
        <v>0</v>
      </c>
      <c r="H333" s="27">
        <f t="shared" si="60"/>
        <v>0</v>
      </c>
      <c r="I333" s="27">
        <f t="shared" si="60"/>
        <v>0</v>
      </c>
      <c r="J333" s="27">
        <f t="shared" si="60"/>
        <v>0</v>
      </c>
      <c r="K333" s="27">
        <f t="shared" si="60"/>
        <v>0</v>
      </c>
      <c r="L333" s="27">
        <f t="shared" si="60"/>
        <v>0</v>
      </c>
      <c r="M333" s="27">
        <f t="shared" si="60"/>
        <v>0</v>
      </c>
      <c r="N333" s="27">
        <f t="shared" si="60"/>
        <v>0</v>
      </c>
      <c r="O333" s="27">
        <f t="shared" si="60"/>
        <v>0</v>
      </c>
      <c r="P333" s="28">
        <f>SUM(D333:O333)</f>
        <v>0</v>
      </c>
      <c r="Q333" s="26">
        <f>'Rolled Up Budget'!R72</f>
        <v>2096.21</v>
      </c>
      <c r="R333" s="26">
        <f>Q333-P333</f>
        <v>2096.21</v>
      </c>
    </row>
    <row r="334" spans="1:18" ht="13">
      <c r="C334" s="5" t="s">
        <v>303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25">
        <f>SUM(D334:O334)</f>
        <v>0</v>
      </c>
    </row>
    <row r="335" spans="1:18" ht="13">
      <c r="C335" s="5" t="s">
        <v>267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25">
        <f>SUM(D335:O335)</f>
        <v>0</v>
      </c>
    </row>
    <row r="336" spans="1:18" ht="1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25"/>
    </row>
    <row r="337" spans="1:18" ht="13">
      <c r="A337" s="5" t="s">
        <v>69</v>
      </c>
      <c r="B337" s="66" t="s">
        <v>70</v>
      </c>
      <c r="C337" s="44" t="s">
        <v>71</v>
      </c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>
        <f>SUM(D337:O337)</f>
        <v>0</v>
      </c>
      <c r="Q337" s="26">
        <f>'Rolled Up Budget'!R73</f>
        <v>21818.31</v>
      </c>
      <c r="R337" s="26">
        <f>Q337-P337</f>
        <v>21818.31</v>
      </c>
    </row>
    <row r="338" spans="1:18" ht="1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25">
        <f>SUM(D338:O338)</f>
        <v>0</v>
      </c>
    </row>
    <row r="339" spans="1:18" ht="1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25"/>
    </row>
    <row r="340" spans="1:18" ht="13">
      <c r="A340" s="5" t="s">
        <v>72</v>
      </c>
      <c r="B340" s="66" t="s">
        <v>73</v>
      </c>
      <c r="C340" s="44" t="s">
        <v>74</v>
      </c>
      <c r="D340" s="27">
        <f t="shared" ref="D340:O340" si="61">SUM(D341:D343)</f>
        <v>0</v>
      </c>
      <c r="E340" s="27">
        <f t="shared" si="61"/>
        <v>0</v>
      </c>
      <c r="F340" s="27">
        <f t="shared" si="61"/>
        <v>0</v>
      </c>
      <c r="G340" s="27">
        <f t="shared" si="61"/>
        <v>0</v>
      </c>
      <c r="H340" s="27">
        <f t="shared" si="61"/>
        <v>0</v>
      </c>
      <c r="I340" s="27">
        <f t="shared" si="61"/>
        <v>0</v>
      </c>
      <c r="J340" s="27">
        <f t="shared" si="61"/>
        <v>0</v>
      </c>
      <c r="K340" s="27">
        <f t="shared" si="61"/>
        <v>0</v>
      </c>
      <c r="L340" s="27">
        <f t="shared" si="61"/>
        <v>0</v>
      </c>
      <c r="M340" s="27">
        <f t="shared" si="61"/>
        <v>0</v>
      </c>
      <c r="N340" s="27">
        <f t="shared" si="61"/>
        <v>0</v>
      </c>
      <c r="O340" s="27">
        <f t="shared" si="61"/>
        <v>0</v>
      </c>
      <c r="P340" s="28">
        <f>SUM(D340:O340)</f>
        <v>0</v>
      </c>
      <c r="Q340" s="26">
        <f>'Rolled Up Budget'!R74</f>
        <v>4778.16</v>
      </c>
      <c r="R340" s="26">
        <f>Q340-P340</f>
        <v>4778.16</v>
      </c>
    </row>
    <row r="341" spans="1:18" ht="13">
      <c r="C341" s="5" t="s">
        <v>304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25">
        <f>SUM(D341:O341)</f>
        <v>0</v>
      </c>
    </row>
    <row r="342" spans="1:18" ht="13">
      <c r="C342" s="5" t="s">
        <v>305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25">
        <f>SUM(D342:O342)</f>
        <v>0</v>
      </c>
    </row>
    <row r="343" spans="1:18" ht="13">
      <c r="B343" s="22"/>
      <c r="C343" s="21" t="s">
        <v>306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24">
        <f>SUM(D343:O343)</f>
        <v>0</v>
      </c>
      <c r="Q343" s="34"/>
      <c r="R343" s="34"/>
    </row>
    <row r="344" spans="1:18" ht="1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25"/>
    </row>
    <row r="345" spans="1:18" ht="13">
      <c r="A345" s="5" t="s">
        <v>26</v>
      </c>
      <c r="B345" s="66" t="s">
        <v>27</v>
      </c>
      <c r="C345" s="44" t="s">
        <v>28</v>
      </c>
      <c r="D345" s="27">
        <f t="shared" ref="D345:O345" si="62">SUM(D346:D348)</f>
        <v>0</v>
      </c>
      <c r="E345" s="27">
        <f t="shared" si="62"/>
        <v>0</v>
      </c>
      <c r="F345" s="27">
        <f t="shared" si="62"/>
        <v>0</v>
      </c>
      <c r="G345" s="27">
        <f t="shared" si="62"/>
        <v>0</v>
      </c>
      <c r="H345" s="27">
        <f t="shared" si="62"/>
        <v>0</v>
      </c>
      <c r="I345" s="27">
        <f t="shared" si="62"/>
        <v>0</v>
      </c>
      <c r="J345" s="27">
        <f t="shared" si="62"/>
        <v>0</v>
      </c>
      <c r="K345" s="27">
        <f t="shared" si="62"/>
        <v>0</v>
      </c>
      <c r="L345" s="27">
        <f t="shared" si="62"/>
        <v>0</v>
      </c>
      <c r="M345" s="27">
        <f t="shared" si="62"/>
        <v>0</v>
      </c>
      <c r="N345" s="27">
        <f t="shared" si="62"/>
        <v>0</v>
      </c>
      <c r="O345" s="27">
        <f t="shared" si="62"/>
        <v>0</v>
      </c>
      <c r="P345" s="28">
        <f>SUM(D345:O345)</f>
        <v>0</v>
      </c>
      <c r="Q345" s="26">
        <f>'Rolled Up Budget'!R75</f>
        <v>5552.19</v>
      </c>
      <c r="R345" s="26">
        <f>Q345-P345</f>
        <v>5552.19</v>
      </c>
    </row>
    <row r="346" spans="1:18" ht="13">
      <c r="C346" s="5" t="s">
        <v>307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25">
        <f>SUM(D346:O346)</f>
        <v>0</v>
      </c>
    </row>
    <row r="347" spans="1:18" ht="13">
      <c r="C347" s="5" t="s">
        <v>314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25">
        <f>SUM(D347:O347)</f>
        <v>0</v>
      </c>
    </row>
    <row r="348" spans="1:18" ht="13">
      <c r="B348" s="22"/>
      <c r="C348" s="21" t="s">
        <v>308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24">
        <f>SUM(D348:O348)</f>
        <v>0</v>
      </c>
      <c r="Q348" s="34"/>
      <c r="R348" s="34"/>
    </row>
    <row r="349" spans="1:18" ht="1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25"/>
    </row>
    <row r="350" spans="1:18" ht="13">
      <c r="A350" s="5" t="s">
        <v>29</v>
      </c>
      <c r="B350" s="66" t="s">
        <v>30</v>
      </c>
      <c r="C350" s="44" t="s">
        <v>31</v>
      </c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>
        <f>SUM(D350:O350)</f>
        <v>0</v>
      </c>
      <c r="Q350" s="26">
        <f>'Rolled Up Budget'!R76</f>
        <v>2613</v>
      </c>
      <c r="R350" s="26">
        <f>Q350-P350</f>
        <v>2613</v>
      </c>
    </row>
    <row r="351" spans="1:18" ht="1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25"/>
    </row>
    <row r="352" spans="1:18" ht="13">
      <c r="A352" s="5" t="s">
        <v>75</v>
      </c>
      <c r="B352" s="66" t="s">
        <v>76</v>
      </c>
      <c r="C352" s="44" t="s">
        <v>77</v>
      </c>
      <c r="D352" s="27">
        <f t="shared" ref="D352:O352" si="63">SUM(D353:D354)</f>
        <v>0</v>
      </c>
      <c r="E352" s="27">
        <f t="shared" si="63"/>
        <v>0</v>
      </c>
      <c r="F352" s="27">
        <f t="shared" si="63"/>
        <v>0</v>
      </c>
      <c r="G352" s="27">
        <f t="shared" si="63"/>
        <v>0</v>
      </c>
      <c r="H352" s="27">
        <f t="shared" si="63"/>
        <v>0</v>
      </c>
      <c r="I352" s="27">
        <f t="shared" si="63"/>
        <v>0</v>
      </c>
      <c r="J352" s="27">
        <f t="shared" si="63"/>
        <v>0</v>
      </c>
      <c r="K352" s="27">
        <f t="shared" si="63"/>
        <v>0</v>
      </c>
      <c r="L352" s="27">
        <f t="shared" si="63"/>
        <v>0</v>
      </c>
      <c r="M352" s="27">
        <f t="shared" si="63"/>
        <v>0</v>
      </c>
      <c r="N352" s="27">
        <f t="shared" si="63"/>
        <v>0</v>
      </c>
      <c r="O352" s="27">
        <f t="shared" si="63"/>
        <v>0</v>
      </c>
      <c r="P352" s="28">
        <f>SUM(D352:O352)</f>
        <v>0</v>
      </c>
      <c r="Q352" s="26">
        <f>'Rolled Up Budget'!R77</f>
        <v>25294.5</v>
      </c>
      <c r="R352" s="26">
        <f>Q352-P352</f>
        <v>25294.5</v>
      </c>
    </row>
    <row r="353" spans="1:18" ht="13">
      <c r="B353" s="45"/>
      <c r="C353" s="21" t="s">
        <v>351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24">
        <f>SUM(D353:O353)</f>
        <v>0</v>
      </c>
      <c r="Q353" s="34"/>
      <c r="R353" s="34"/>
    </row>
    <row r="354" spans="1:18" ht="13">
      <c r="B354" s="45"/>
      <c r="C354" s="21" t="s">
        <v>316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24">
        <f>SUM(D354:O354)</f>
        <v>0</v>
      </c>
      <c r="Q354" s="34"/>
      <c r="R354" s="34"/>
    </row>
    <row r="355" spans="1:18" ht="13">
      <c r="B355" s="45"/>
      <c r="C355" s="5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24"/>
      <c r="Q355" s="34"/>
      <c r="R355" s="34"/>
    </row>
    <row r="356" spans="1:18" ht="1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25"/>
    </row>
    <row r="357" spans="1:18" ht="13">
      <c r="A357" s="5" t="s">
        <v>32</v>
      </c>
      <c r="B357" s="66" t="s">
        <v>33</v>
      </c>
      <c r="C357" s="44" t="s">
        <v>34</v>
      </c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>
        <f>SUM(D357:O357)</f>
        <v>0</v>
      </c>
      <c r="Q357" s="26">
        <f>'Rolled Up Budget'!R78</f>
        <v>6299.72</v>
      </c>
      <c r="R357" s="26">
        <f>Q357-P357</f>
        <v>6299.72</v>
      </c>
    </row>
    <row r="358" spans="1:18" ht="1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25"/>
    </row>
    <row r="359" spans="1:18" ht="13">
      <c r="A359" s="5" t="s">
        <v>78</v>
      </c>
      <c r="B359" s="66" t="s">
        <v>79</v>
      </c>
      <c r="C359" s="44" t="s">
        <v>80</v>
      </c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>
        <f>SUM(D359:O359)</f>
        <v>0</v>
      </c>
      <c r="Q359" s="26">
        <f>'Rolled Up Budget'!R79</f>
        <v>36435.96</v>
      </c>
      <c r="R359" s="26">
        <f>Q359-P359</f>
        <v>36435.96</v>
      </c>
    </row>
    <row r="360" spans="1:18" ht="1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25"/>
    </row>
    <row r="361" spans="1:18" ht="13">
      <c r="A361" s="5" t="s">
        <v>81</v>
      </c>
      <c r="B361" s="66" t="s">
        <v>82</v>
      </c>
      <c r="C361" s="44" t="s">
        <v>83</v>
      </c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>
        <f>SUM(D361:O361)</f>
        <v>0</v>
      </c>
      <c r="Q361" s="26">
        <f>'Rolled Up Budget'!R80</f>
        <v>636.4</v>
      </c>
      <c r="R361" s="26">
        <f>Q361-P361</f>
        <v>636.4</v>
      </c>
    </row>
    <row r="362" spans="1:18" ht="1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25"/>
      <c r="R362" s="7">
        <f>Q362-P362</f>
        <v>0</v>
      </c>
    </row>
    <row r="363" spans="1:18" ht="1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25"/>
    </row>
    <row r="364" spans="1:18" ht="13">
      <c r="A364" s="5" t="s">
        <v>84</v>
      </c>
      <c r="B364" s="66" t="s">
        <v>268</v>
      </c>
      <c r="C364" s="44" t="s">
        <v>269</v>
      </c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>
        <f>SUM(D364:O364)</f>
        <v>0</v>
      </c>
      <c r="Q364" s="26">
        <f>'Rolled Up Budget'!R81</f>
        <v>0</v>
      </c>
      <c r="R364" s="26">
        <f>Q364-P364</f>
        <v>0</v>
      </c>
    </row>
    <row r="365" spans="1:18" ht="1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25"/>
      <c r="R365" s="7">
        <f>Q365-M365</f>
        <v>0</v>
      </c>
    </row>
    <row r="366" spans="1:18" ht="16.5" customHeight="1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25"/>
    </row>
    <row r="367" spans="1:18" ht="13">
      <c r="A367" s="5" t="s">
        <v>270</v>
      </c>
      <c r="B367" s="66" t="s">
        <v>271</v>
      </c>
      <c r="C367" s="44" t="s">
        <v>272</v>
      </c>
      <c r="D367" s="27">
        <f>SUM(D368:D387)</f>
        <v>0</v>
      </c>
      <c r="E367" s="27">
        <f t="shared" ref="E367:O367" si="64">SUM(E368:E387)</f>
        <v>0</v>
      </c>
      <c r="F367" s="27">
        <f t="shared" si="64"/>
        <v>0</v>
      </c>
      <c r="G367" s="27">
        <f t="shared" si="64"/>
        <v>0</v>
      </c>
      <c r="H367" s="27">
        <f t="shared" si="64"/>
        <v>0</v>
      </c>
      <c r="I367" s="27">
        <f t="shared" si="64"/>
        <v>0</v>
      </c>
      <c r="J367" s="27">
        <f t="shared" si="64"/>
        <v>0</v>
      </c>
      <c r="K367" s="27">
        <f t="shared" si="64"/>
        <v>0</v>
      </c>
      <c r="L367" s="27">
        <f t="shared" si="64"/>
        <v>0</v>
      </c>
      <c r="M367" s="27">
        <f t="shared" si="64"/>
        <v>0</v>
      </c>
      <c r="N367" s="27">
        <f t="shared" si="64"/>
        <v>0</v>
      </c>
      <c r="O367" s="27">
        <f t="shared" si="64"/>
        <v>0</v>
      </c>
      <c r="P367" s="28">
        <f t="shared" ref="P367:P387" si="65">SUM(D367:O367)</f>
        <v>0</v>
      </c>
      <c r="Q367" s="26">
        <f>'Rolled Up Budget'!R82</f>
        <v>883354</v>
      </c>
      <c r="R367" s="26">
        <f>Q367-P367</f>
        <v>883354</v>
      </c>
    </row>
    <row r="368" spans="1:18" ht="17.25" customHeight="1">
      <c r="C368" s="5" t="s">
        <v>156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25">
        <f t="shared" si="65"/>
        <v>0</v>
      </c>
      <c r="Q368" s="7">
        <v>80000</v>
      </c>
      <c r="R368" s="7">
        <f>Q368-P368</f>
        <v>80000</v>
      </c>
    </row>
    <row r="369" spans="2:18" ht="17.25" customHeight="1">
      <c r="C369" s="5" t="s">
        <v>169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25">
        <f t="shared" si="65"/>
        <v>0</v>
      </c>
      <c r="Q369" s="7">
        <v>94491.623333333337</v>
      </c>
      <c r="R369" s="7">
        <f>Q369-P369</f>
        <v>94491.623333333337</v>
      </c>
    </row>
    <row r="370" spans="2:18" ht="17.25" customHeight="1">
      <c r="C370" s="5" t="s">
        <v>157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25">
        <f t="shared" si="65"/>
        <v>0</v>
      </c>
      <c r="Q370" s="7">
        <v>6917.0533333333333</v>
      </c>
      <c r="R370" s="7">
        <f t="shared" ref="R370:R387" si="66">Q370-P370</f>
        <v>6917.0533333333333</v>
      </c>
    </row>
    <row r="371" spans="2:18" ht="17.25" customHeight="1">
      <c r="C371" s="5" t="s">
        <v>158</v>
      </c>
      <c r="P371" s="25">
        <f t="shared" si="65"/>
        <v>0</v>
      </c>
      <c r="Q371" s="7">
        <v>171794.64666666664</v>
      </c>
      <c r="R371" s="7">
        <f t="shared" si="66"/>
        <v>171794.64666666664</v>
      </c>
    </row>
    <row r="372" spans="2:18" ht="17.25" customHeight="1">
      <c r="C372" s="5" t="s">
        <v>166</v>
      </c>
      <c r="P372" s="25">
        <f t="shared" si="65"/>
        <v>0</v>
      </c>
      <c r="Q372" s="7">
        <v>29344.53333333334</v>
      </c>
      <c r="R372" s="7">
        <f t="shared" si="66"/>
        <v>29344.53333333334</v>
      </c>
    </row>
    <row r="373" spans="2:18" ht="17.25" customHeight="1">
      <c r="C373" s="5" t="s">
        <v>357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25">
        <f t="shared" si="65"/>
        <v>0</v>
      </c>
      <c r="Q373" s="7">
        <v>36338.5</v>
      </c>
      <c r="R373" s="7">
        <f t="shared" si="66"/>
        <v>36338.5</v>
      </c>
    </row>
    <row r="374" spans="2:18" ht="17.25" customHeight="1">
      <c r="C374" s="5" t="s">
        <v>358</v>
      </c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25">
        <f t="shared" si="65"/>
        <v>0</v>
      </c>
      <c r="Q374" s="7">
        <v>33544.506666666668</v>
      </c>
      <c r="R374" s="7">
        <f t="shared" si="66"/>
        <v>33544.506666666668</v>
      </c>
    </row>
    <row r="375" spans="2:18" ht="16.5" customHeight="1">
      <c r="C375" s="5" t="s">
        <v>159</v>
      </c>
      <c r="P375" s="25">
        <f t="shared" si="65"/>
        <v>0</v>
      </c>
      <c r="Q375" s="7">
        <v>12105.03</v>
      </c>
      <c r="R375" s="7">
        <f t="shared" si="66"/>
        <v>12105.03</v>
      </c>
    </row>
    <row r="376" spans="2:18" ht="17.25" customHeight="1">
      <c r="C376" s="5" t="s">
        <v>160</v>
      </c>
      <c r="P376" s="25">
        <f t="shared" si="65"/>
        <v>0</v>
      </c>
      <c r="Q376" s="7">
        <v>202161.54</v>
      </c>
      <c r="R376" s="7">
        <f t="shared" si="66"/>
        <v>202161.54</v>
      </c>
    </row>
    <row r="377" spans="2:18" ht="17.25" customHeight="1">
      <c r="C377" s="5" t="s">
        <v>161</v>
      </c>
      <c r="P377" s="25">
        <f t="shared" si="65"/>
        <v>0</v>
      </c>
      <c r="Q377" s="7">
        <v>2990.04</v>
      </c>
      <c r="R377" s="7">
        <f t="shared" si="66"/>
        <v>2990.04</v>
      </c>
    </row>
    <row r="378" spans="2:18" ht="17.25" hidden="1" customHeight="1">
      <c r="B378" s="4" t="s">
        <v>310</v>
      </c>
      <c r="C378" s="5" t="s">
        <v>363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25">
        <f t="shared" si="65"/>
        <v>0</v>
      </c>
      <c r="Q378" s="7">
        <v>0</v>
      </c>
      <c r="R378" s="7">
        <f t="shared" si="66"/>
        <v>0</v>
      </c>
    </row>
    <row r="379" spans="2:18" ht="17.25" customHeight="1">
      <c r="C379" s="5" t="s">
        <v>162</v>
      </c>
      <c r="D379" s="6"/>
      <c r="E379" s="6"/>
      <c r="F379" s="6"/>
      <c r="G379" s="6"/>
      <c r="H379" s="6"/>
      <c r="I379" s="6"/>
      <c r="J379" s="6"/>
      <c r="K379" s="6"/>
      <c r="L379" s="6"/>
      <c r="M379" s="49"/>
      <c r="P379" s="25">
        <f t="shared" si="65"/>
        <v>0</v>
      </c>
      <c r="Q379" s="7">
        <v>4689.51</v>
      </c>
      <c r="R379" s="7">
        <f t="shared" si="66"/>
        <v>4689.51</v>
      </c>
    </row>
    <row r="380" spans="2:18" ht="17.25" customHeight="1">
      <c r="C380" s="5" t="s">
        <v>163</v>
      </c>
      <c r="D380" s="6"/>
      <c r="E380" s="6"/>
      <c r="F380" s="6"/>
      <c r="G380" s="6"/>
      <c r="H380" s="6"/>
      <c r="I380" s="6"/>
      <c r="J380" s="6"/>
      <c r="K380" s="6"/>
      <c r="L380" s="6"/>
      <c r="M380" s="49"/>
      <c r="P380" s="25">
        <f t="shared" si="65"/>
        <v>0</v>
      </c>
      <c r="Q380" s="7">
        <v>4253.7299999999996</v>
      </c>
      <c r="R380" s="7">
        <f t="shared" si="66"/>
        <v>4253.7299999999996</v>
      </c>
    </row>
    <row r="381" spans="2:18" ht="17.25" customHeight="1">
      <c r="C381" s="5" t="s">
        <v>164</v>
      </c>
      <c r="D381" s="6"/>
      <c r="E381" s="6"/>
      <c r="F381" s="6"/>
      <c r="G381" s="6"/>
      <c r="H381" s="6"/>
      <c r="I381" s="6"/>
      <c r="J381" s="6"/>
      <c r="K381" s="6"/>
      <c r="L381" s="6"/>
      <c r="M381" s="49"/>
      <c r="P381" s="25">
        <f t="shared" si="65"/>
        <v>0</v>
      </c>
      <c r="Q381" s="7">
        <v>29545.71</v>
      </c>
      <c r="R381" s="7">
        <f t="shared" si="66"/>
        <v>29545.71</v>
      </c>
    </row>
    <row r="382" spans="2:18" ht="17.25" customHeight="1">
      <c r="C382" s="5" t="s">
        <v>178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25">
        <f t="shared" si="65"/>
        <v>0</v>
      </c>
      <c r="Q382" s="7">
        <v>470.26</v>
      </c>
      <c r="R382" s="7">
        <f t="shared" si="66"/>
        <v>470.26</v>
      </c>
    </row>
    <row r="383" spans="2:18" ht="17.25" customHeight="1">
      <c r="C383" s="5" t="s">
        <v>165</v>
      </c>
      <c r="D383" s="6"/>
      <c r="E383" s="6"/>
      <c r="F383" s="6"/>
      <c r="G383" s="6"/>
      <c r="H383" s="6"/>
      <c r="I383" s="6"/>
      <c r="J383" s="6"/>
      <c r="K383" s="6"/>
      <c r="L383" s="6"/>
      <c r="M383" s="49"/>
      <c r="P383" s="25">
        <f t="shared" si="65"/>
        <v>0</v>
      </c>
      <c r="Q383" s="7">
        <v>54786.27</v>
      </c>
      <c r="R383" s="7">
        <f t="shared" si="66"/>
        <v>54786.27</v>
      </c>
    </row>
    <row r="384" spans="2:18" ht="17.25" customHeight="1">
      <c r="C384" s="5" t="s">
        <v>317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25">
        <f t="shared" si="65"/>
        <v>0</v>
      </c>
      <c r="Q384" s="7">
        <v>34050</v>
      </c>
      <c r="R384" s="7">
        <f t="shared" si="66"/>
        <v>34050</v>
      </c>
    </row>
    <row r="385" spans="2:18" ht="17.25" customHeight="1">
      <c r="C385" s="5" t="s">
        <v>318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25">
        <f t="shared" si="65"/>
        <v>0</v>
      </c>
      <c r="Q385" s="7">
        <v>82371</v>
      </c>
      <c r="R385" s="7">
        <f t="shared" si="66"/>
        <v>82371</v>
      </c>
    </row>
    <row r="386" spans="2:18" ht="17.25" customHeight="1">
      <c r="C386" s="5" t="s">
        <v>369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25">
        <f t="shared" si="65"/>
        <v>0</v>
      </c>
      <c r="Q386" s="7">
        <v>1000</v>
      </c>
      <c r="R386" s="7">
        <f t="shared" si="66"/>
        <v>1000</v>
      </c>
    </row>
    <row r="387" spans="2:18" ht="17.25" customHeight="1">
      <c r="B387" s="36"/>
      <c r="C387" s="37" t="s">
        <v>167</v>
      </c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42">
        <f t="shared" si="65"/>
        <v>0</v>
      </c>
      <c r="Q387" s="39">
        <v>2500</v>
      </c>
      <c r="R387" s="39">
        <f t="shared" si="66"/>
        <v>2500</v>
      </c>
    </row>
  </sheetData>
  <sheetCalcPr fullCalcOnLoad="1"/>
  <phoneticPr fontId="2" type="noConversion"/>
  <pageMargins left="0.38" right="0.36" top="0.42" bottom="0.31" header="0.36" footer="0.2800000000000000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Rolled Up Budget</vt:lpstr>
      <vt:lpstr>Detailed Budget</vt:lpstr>
    </vt:vector>
  </TitlesOfParts>
  <Company>PricewaterhouseCoopers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 L. French</dc:creator>
  <cp:lastModifiedBy>Mary Jezierski</cp:lastModifiedBy>
  <cp:lastPrinted>2009-07-20T13:08:47Z</cp:lastPrinted>
  <dcterms:created xsi:type="dcterms:W3CDTF">2000-03-06T15:20:24Z</dcterms:created>
  <dcterms:modified xsi:type="dcterms:W3CDTF">2011-04-23T22:55:25Z</dcterms:modified>
</cp:coreProperties>
</file>