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80" yWindow="20" windowWidth="15200" windowHeight="9720" activeTab="1"/>
  </bookViews>
  <sheets>
    <sheet name="Full Year" sheetId="3" r:id="rId1"/>
    <sheet name="Jan-June" sheetId="1" r:id="rId2"/>
    <sheet name="July-Dec" sheetId="2" r:id="rId3"/>
  </sheets>
  <definedNames>
    <definedName name="_xlnm.Print_Area" localSheetId="1">'Jan-June'!$A$1:$F$34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8" i="3"/>
  <c r="H28"/>
  <c r="K28"/>
  <c r="D28"/>
  <c r="G28"/>
  <c r="J28"/>
  <c r="L28"/>
  <c r="E21"/>
  <c r="H21"/>
  <c r="K21"/>
  <c r="D21"/>
  <c r="G21"/>
  <c r="J21"/>
  <c r="L21"/>
  <c r="E23"/>
  <c r="H23"/>
  <c r="K23"/>
  <c r="D23"/>
  <c r="G23"/>
  <c r="J23"/>
  <c r="L23"/>
  <c r="D11"/>
  <c r="G11"/>
  <c r="J11"/>
  <c r="E11"/>
  <c r="H11"/>
  <c r="K11"/>
  <c r="L11"/>
  <c r="D13"/>
  <c r="G13"/>
  <c r="J13"/>
  <c r="E13"/>
  <c r="H13"/>
  <c r="K13"/>
  <c r="L13"/>
  <c r="D9"/>
  <c r="D10"/>
  <c r="D12"/>
  <c r="D14"/>
  <c r="G9"/>
  <c r="G10"/>
  <c r="G12"/>
  <c r="G14"/>
  <c r="J14"/>
  <c r="D17"/>
  <c r="D18"/>
  <c r="D19"/>
  <c r="D20"/>
  <c r="D22"/>
  <c r="D24"/>
  <c r="D25"/>
  <c r="D26"/>
  <c r="D27"/>
  <c r="D29"/>
  <c r="D30"/>
  <c r="G17"/>
  <c r="G18"/>
  <c r="G19"/>
  <c r="G20"/>
  <c r="G22"/>
  <c r="G24"/>
  <c r="G25"/>
  <c r="G26"/>
  <c r="G27"/>
  <c r="G29"/>
  <c r="G30"/>
  <c r="J30"/>
  <c r="J33"/>
  <c r="E9"/>
  <c r="E10"/>
  <c r="E12"/>
  <c r="E14"/>
  <c r="H9"/>
  <c r="H10"/>
  <c r="H12"/>
  <c r="H14"/>
  <c r="K14"/>
  <c r="E17"/>
  <c r="E18"/>
  <c r="E19"/>
  <c r="E20"/>
  <c r="E22"/>
  <c r="E24"/>
  <c r="E25"/>
  <c r="E26"/>
  <c r="E27"/>
  <c r="E29"/>
  <c r="E30"/>
  <c r="H17"/>
  <c r="H18"/>
  <c r="H19"/>
  <c r="H20"/>
  <c r="H22"/>
  <c r="H24"/>
  <c r="H25"/>
  <c r="H26"/>
  <c r="H27"/>
  <c r="H29"/>
  <c r="H30"/>
  <c r="K30"/>
  <c r="K33"/>
  <c r="L33"/>
  <c r="D33"/>
  <c r="H33"/>
  <c r="G33"/>
  <c r="J9"/>
  <c r="K9"/>
  <c r="L9"/>
  <c r="L14"/>
  <c r="L30"/>
  <c r="E33"/>
  <c r="J10"/>
  <c r="K10"/>
  <c r="L10"/>
  <c r="K17"/>
  <c r="J17"/>
  <c r="L17"/>
  <c r="K18"/>
  <c r="J18"/>
  <c r="L18"/>
  <c r="K29"/>
  <c r="J29"/>
  <c r="L29"/>
  <c r="J27"/>
  <c r="K25"/>
  <c r="J25"/>
  <c r="L25"/>
  <c r="J20"/>
  <c r="J12"/>
  <c r="K12"/>
  <c r="L12"/>
  <c r="J19"/>
  <c r="J22"/>
  <c r="J24"/>
  <c r="J26"/>
  <c r="K19"/>
  <c r="L19"/>
  <c r="K20"/>
  <c r="L20"/>
  <c r="K22"/>
  <c r="L22"/>
  <c r="K24"/>
  <c r="L24"/>
  <c r="K26"/>
  <c r="L26"/>
  <c r="K27"/>
  <c r="L27"/>
  <c r="P11" i="1"/>
  <c r="O10"/>
  <c r="O11"/>
  <c r="Q11"/>
  <c r="P10"/>
  <c r="Q10"/>
  <c r="O9"/>
  <c r="P9"/>
  <c r="Q9"/>
  <c r="O8"/>
  <c r="P8"/>
  <c r="Q8"/>
  <c r="O7"/>
  <c r="P7"/>
  <c r="Q7"/>
  <c r="P15"/>
  <c r="P16"/>
  <c r="P17"/>
  <c r="P18"/>
  <c r="P19"/>
  <c r="P20"/>
  <c r="P21"/>
  <c r="P22"/>
  <c r="P23"/>
  <c r="P24"/>
  <c r="P25"/>
  <c r="P26"/>
  <c r="P27"/>
  <c r="P28"/>
  <c r="O15"/>
  <c r="O16"/>
  <c r="O17"/>
  <c r="O18"/>
  <c r="O19"/>
  <c r="O20"/>
  <c r="O21"/>
  <c r="O22"/>
  <c r="O23"/>
  <c r="O24"/>
  <c r="O25"/>
  <c r="O26"/>
  <c r="O27"/>
  <c r="O28"/>
  <c r="Q24"/>
  <c r="Q21"/>
  <c r="Q20"/>
  <c r="Q17"/>
  <c r="Q16"/>
  <c r="Q15"/>
  <c r="P12"/>
  <c r="P31"/>
  <c r="O12"/>
  <c r="N28"/>
  <c r="M28"/>
  <c r="N12"/>
  <c r="N31"/>
  <c r="M12"/>
  <c r="M31"/>
  <c r="L28"/>
  <c r="K28"/>
  <c r="L12"/>
  <c r="L31"/>
  <c r="K12"/>
  <c r="K31"/>
  <c r="J28"/>
  <c r="I28"/>
  <c r="J12"/>
  <c r="J31"/>
  <c r="I12"/>
  <c r="I31"/>
  <c r="Q26"/>
  <c r="Q22"/>
  <c r="Q18"/>
  <c r="Q23"/>
  <c r="Q19"/>
  <c r="H28"/>
  <c r="G28"/>
  <c r="H12"/>
  <c r="G12"/>
  <c r="F28"/>
  <c r="C12"/>
  <c r="D12"/>
  <c r="E12"/>
  <c r="F12"/>
  <c r="C28"/>
  <c r="D28"/>
  <c r="E28"/>
  <c r="Q28"/>
  <c r="Q27"/>
  <c r="G31"/>
  <c r="E31"/>
  <c r="Q25"/>
  <c r="H31"/>
  <c r="F31"/>
  <c r="O31"/>
  <c r="C31"/>
  <c r="D31"/>
  <c r="Q12"/>
  <c r="Q31"/>
  <c r="N28" i="2"/>
  <c r="M28"/>
  <c r="L28"/>
  <c r="K28"/>
  <c r="J28"/>
  <c r="I28"/>
  <c r="H28"/>
  <c r="G28"/>
  <c r="F28"/>
  <c r="E28"/>
  <c r="D28"/>
  <c r="C28"/>
  <c r="P27"/>
  <c r="O27"/>
  <c r="Q27"/>
  <c r="P26"/>
  <c r="O26"/>
  <c r="Q26"/>
  <c r="P25"/>
  <c r="O25"/>
  <c r="Q25"/>
  <c r="P24"/>
  <c r="O24"/>
  <c r="Q24"/>
  <c r="P23"/>
  <c r="O23"/>
  <c r="Q23"/>
  <c r="P22"/>
  <c r="O22"/>
  <c r="Q22"/>
  <c r="P21"/>
  <c r="O21"/>
  <c r="Q21"/>
  <c r="P20"/>
  <c r="O20"/>
  <c r="Q20"/>
  <c r="P19"/>
  <c r="O19"/>
  <c r="Q19"/>
  <c r="P18"/>
  <c r="O18"/>
  <c r="Q18"/>
  <c r="P17"/>
  <c r="O17"/>
  <c r="Q17"/>
  <c r="P16"/>
  <c r="O16"/>
  <c r="P15"/>
  <c r="P28"/>
  <c r="O15"/>
  <c r="N12"/>
  <c r="N31"/>
  <c r="M12"/>
  <c r="M31"/>
  <c r="L12"/>
  <c r="L31"/>
  <c r="K12"/>
  <c r="K31"/>
  <c r="J12"/>
  <c r="J31"/>
  <c r="I12"/>
  <c r="I31"/>
  <c r="H12"/>
  <c r="H31"/>
  <c r="G12"/>
  <c r="G31"/>
  <c r="F12"/>
  <c r="F31"/>
  <c r="E12"/>
  <c r="E31"/>
  <c r="D12"/>
  <c r="D31"/>
  <c r="C12"/>
  <c r="C31"/>
  <c r="P11"/>
  <c r="O11"/>
  <c r="Q11"/>
  <c r="P10"/>
  <c r="O10"/>
  <c r="Q10"/>
  <c r="P9"/>
  <c r="O9"/>
  <c r="P8"/>
  <c r="O8"/>
  <c r="Q8"/>
  <c r="P7"/>
  <c r="O7"/>
  <c r="O12"/>
  <c r="O28"/>
  <c r="Q28"/>
  <c r="Q16"/>
  <c r="Q9"/>
  <c r="P12"/>
  <c r="P31"/>
  <c r="O31"/>
  <c r="Q7"/>
  <c r="Q15"/>
  <c r="Q31"/>
  <c r="Q12"/>
</calcChain>
</file>

<file path=xl/sharedStrings.xml><?xml version="1.0" encoding="utf-8"?>
<sst xmlns="http://schemas.openxmlformats.org/spreadsheetml/2006/main" count="170" uniqueCount="51">
  <si>
    <t xml:space="preserve"> </t>
  </si>
  <si>
    <t>Budget</t>
  </si>
  <si>
    <t>Membership dues</t>
  </si>
  <si>
    <t>Other</t>
  </si>
  <si>
    <t>Salaries</t>
  </si>
  <si>
    <t>Benefits</t>
  </si>
  <si>
    <t>Temporary staff</t>
  </si>
  <si>
    <t>Office supplies</t>
  </si>
  <si>
    <t>Telephone</t>
  </si>
  <si>
    <t>Utilities</t>
  </si>
  <si>
    <t>Printing</t>
  </si>
  <si>
    <t>Insurance</t>
  </si>
  <si>
    <t>Postage</t>
  </si>
  <si>
    <t>Equipment rental</t>
  </si>
  <si>
    <t>Equipment purchase</t>
  </si>
  <si>
    <t>Maintenance</t>
  </si>
  <si>
    <t>Consultant fees</t>
  </si>
  <si>
    <t>Member Events</t>
  </si>
  <si>
    <t>Fundraising Projects</t>
  </si>
  <si>
    <t>Training Classes</t>
  </si>
  <si>
    <t>Total Income:</t>
  </si>
  <si>
    <t>INCOME:</t>
  </si>
  <si>
    <t>EXPENSE:</t>
  </si>
  <si>
    <t>Total Expense:</t>
  </si>
  <si>
    <t>Total</t>
  </si>
  <si>
    <t>Jan</t>
  </si>
  <si>
    <t>Actual</t>
  </si>
  <si>
    <t>Feb</t>
  </si>
  <si>
    <t>March</t>
  </si>
  <si>
    <t>Variance</t>
  </si>
  <si>
    <t>VARIANCE</t>
  </si>
  <si>
    <t xml:space="preserve">   Income to Expense:</t>
  </si>
  <si>
    <t>Budget to</t>
  </si>
  <si>
    <t>Monthly Tracking Spreadsheet</t>
  </si>
  <si>
    <t>April</t>
  </si>
  <si>
    <t>May</t>
  </si>
  <si>
    <t>June</t>
  </si>
  <si>
    <t>July-Dec</t>
  </si>
  <si>
    <t>Jan-June</t>
  </si>
  <si>
    <t>July - December 200x</t>
  </si>
  <si>
    <t>January - June 200x</t>
  </si>
  <si>
    <t>July</t>
  </si>
  <si>
    <t>August</t>
  </si>
  <si>
    <t>October</t>
  </si>
  <si>
    <t>January - December 200x</t>
  </si>
  <si>
    <t>Year</t>
  </si>
  <si>
    <r>
      <t xml:space="preserve">NOTE TO USERS: DO NOT ENTER #'S in this SPREADSHEET </t>
    </r>
    <r>
      <rPr>
        <b/>
        <sz val="11"/>
        <color indexed="10"/>
        <rFont val="Arial"/>
        <family val="2"/>
      </rPr>
      <t>(it auto-feeds from the two sheets)</t>
    </r>
  </si>
  <si>
    <r>
      <rPr>
        <b/>
        <sz val="12"/>
        <color indexed="10"/>
        <rFont val="Arial"/>
        <family val="2"/>
      </rPr>
      <t>DO NOT</t>
    </r>
    <r>
      <rPr>
        <b/>
        <sz val="11"/>
        <color indexed="10"/>
        <rFont val="Arial"/>
        <family val="2"/>
      </rPr>
      <t xml:space="preserve"> enter #'s in these Columns     (it auto-feeds)</t>
    </r>
  </si>
  <si>
    <t>Sept</t>
  </si>
  <si>
    <t>Nov</t>
  </si>
  <si>
    <t>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</si>
</sst>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74" formatCode="&quot;$&quot;#,##0;[Red]&quot;$&quot;#,##0"/>
  </numFmts>
  <fonts count="2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6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20" fillId="0" borderId="11" applyNumberFormat="0" applyFill="0" applyAlignment="0" applyProtection="0"/>
    <xf numFmtId="0" fontId="21" fillId="22" borderId="0" applyNumberFormat="0" applyBorder="0" applyAlignment="0" applyProtection="0"/>
    <xf numFmtId="0" fontId="3" fillId="23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 horizontal="left" indent="1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4" fillId="0" borderId="4" xfId="0" applyFont="1" applyBorder="1" applyAlignment="1"/>
    <xf numFmtId="165" fontId="1" fillId="0" borderId="2" xfId="0" applyNumberFormat="1" applyFont="1" applyBorder="1" applyAlignment="1">
      <alignment horizontal="left" indent="1"/>
    </xf>
    <xf numFmtId="0" fontId="4" fillId="0" borderId="5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0" fillId="0" borderId="2" xfId="0" applyBorder="1"/>
    <xf numFmtId="0" fontId="26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center"/>
    </xf>
    <xf numFmtId="37" fontId="1" fillId="0" borderId="2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0" fontId="27" fillId="0" borderId="0" xfId="0" applyFont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33"/>
  <sheetViews>
    <sheetView workbookViewId="0">
      <selection activeCell="J30" sqref="J30:L30"/>
    </sheetView>
  </sheetViews>
  <sheetFormatPr baseColWidth="10" defaultColWidth="8.83203125" defaultRowHeight="12"/>
  <cols>
    <col min="1" max="2" width="7.5" customWidth="1"/>
    <col min="3" max="3" width="20" customWidth="1"/>
    <col min="4" max="5" width="13.33203125" style="18" customWidth="1"/>
    <col min="6" max="6" width="2.83203125" style="18" customWidth="1"/>
    <col min="7" max="8" width="13.33203125" style="18" customWidth="1"/>
    <col min="9" max="9" width="2.83203125" style="18" customWidth="1"/>
    <col min="10" max="12" width="13.33203125" style="18" customWidth="1"/>
  </cols>
  <sheetData>
    <row r="1" spans="1:12" ht="18">
      <c r="A1" s="24" t="s">
        <v>46</v>
      </c>
      <c r="L1" s="13"/>
    </row>
    <row r="2" spans="1:12">
      <c r="L2" s="13"/>
    </row>
    <row r="3" spans="1:12" ht="17">
      <c r="A3" s="21" t="s">
        <v>33</v>
      </c>
      <c r="B3" s="2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22" t="s">
        <v>44</v>
      </c>
      <c r="B4" s="2"/>
      <c r="D4" s="13"/>
      <c r="E4" s="13"/>
      <c r="F4" s="13"/>
      <c r="G4" s="13"/>
      <c r="H4" s="13"/>
      <c r="I4" s="13"/>
      <c r="J4" s="13"/>
      <c r="K4" s="13"/>
      <c r="L4" s="13"/>
    </row>
    <row r="5" spans="1:12">
      <c r="A5" s="4" t="s">
        <v>0</v>
      </c>
      <c r="B5" s="2"/>
      <c r="D5" s="3" t="s">
        <v>24</v>
      </c>
      <c r="E5" s="3" t="s">
        <v>24</v>
      </c>
      <c r="F5" s="25"/>
      <c r="G5" s="3" t="s">
        <v>24</v>
      </c>
      <c r="H5" s="3" t="s">
        <v>24</v>
      </c>
      <c r="I5" s="25"/>
      <c r="J5" s="3" t="s">
        <v>24</v>
      </c>
      <c r="K5" s="3" t="s">
        <v>24</v>
      </c>
      <c r="L5" s="3" t="s">
        <v>32</v>
      </c>
    </row>
    <row r="6" spans="1:12">
      <c r="A6" s="2"/>
      <c r="B6" s="2"/>
      <c r="D6" s="3" t="s">
        <v>38</v>
      </c>
      <c r="E6" s="3" t="s">
        <v>38</v>
      </c>
      <c r="F6" s="25"/>
      <c r="G6" s="3" t="s">
        <v>37</v>
      </c>
      <c r="H6" s="3" t="s">
        <v>37</v>
      </c>
      <c r="I6" s="25"/>
      <c r="J6" s="3" t="s">
        <v>45</v>
      </c>
      <c r="K6" s="3" t="s">
        <v>45</v>
      </c>
      <c r="L6" s="3" t="s">
        <v>26</v>
      </c>
    </row>
    <row r="7" spans="1:12">
      <c r="A7" s="6"/>
      <c r="B7" s="6"/>
      <c r="C7" s="23"/>
      <c r="D7" s="7" t="s">
        <v>1</v>
      </c>
      <c r="E7" s="7" t="s">
        <v>26</v>
      </c>
      <c r="F7" s="26"/>
      <c r="G7" s="7" t="s">
        <v>1</v>
      </c>
      <c r="H7" s="7" t="s">
        <v>26</v>
      </c>
      <c r="I7" s="26"/>
      <c r="J7" s="7" t="s">
        <v>1</v>
      </c>
      <c r="K7" s="7" t="s">
        <v>26</v>
      </c>
      <c r="L7" s="7" t="s">
        <v>29</v>
      </c>
    </row>
    <row r="8" spans="1:12" ht="15">
      <c r="A8" s="9" t="s">
        <v>21</v>
      </c>
      <c r="B8" s="2"/>
      <c r="D8" s="12"/>
      <c r="E8" s="12"/>
      <c r="F8" s="27"/>
      <c r="G8" s="12"/>
      <c r="H8" s="12"/>
      <c r="I8" s="27"/>
      <c r="J8" s="12"/>
      <c r="K8" s="12"/>
      <c r="L8" s="12"/>
    </row>
    <row r="9" spans="1:12">
      <c r="A9" s="1"/>
      <c r="B9" s="4" t="s">
        <v>2</v>
      </c>
      <c r="D9" s="14">
        <f>'Jan-June'!O7</f>
        <v>90000</v>
      </c>
      <c r="E9" s="14">
        <f>'Jan-June'!P7</f>
        <v>62000</v>
      </c>
      <c r="F9" s="28"/>
      <c r="G9" s="14">
        <f>'July-Dec'!O7</f>
        <v>83000</v>
      </c>
      <c r="H9" s="14">
        <f>'July-Dec'!P7</f>
        <v>66000</v>
      </c>
      <c r="I9" s="28"/>
      <c r="J9" s="14">
        <f t="shared" ref="J9:K14" si="0">D9+G9</f>
        <v>173000</v>
      </c>
      <c r="K9" s="14">
        <f t="shared" si="0"/>
        <v>128000</v>
      </c>
      <c r="L9" s="14">
        <f t="shared" ref="L9:L14" si="1">J9-K9</f>
        <v>45000</v>
      </c>
    </row>
    <row r="10" spans="1:12">
      <c r="A10" s="1"/>
      <c r="B10" s="4" t="s">
        <v>19</v>
      </c>
      <c r="D10" s="14">
        <f>'Jan-June'!O8</f>
        <v>30000</v>
      </c>
      <c r="E10" s="14">
        <f>'Jan-June'!P8</f>
        <v>28200</v>
      </c>
      <c r="F10" s="28"/>
      <c r="G10" s="14">
        <f>'July-Dec'!O8</f>
        <v>27000</v>
      </c>
      <c r="H10" s="14">
        <f>'July-Dec'!P8</f>
        <v>28200</v>
      </c>
      <c r="I10" s="28"/>
      <c r="J10" s="14">
        <f t="shared" si="0"/>
        <v>57000</v>
      </c>
      <c r="K10" s="14">
        <f t="shared" si="0"/>
        <v>56400</v>
      </c>
      <c r="L10" s="14">
        <f t="shared" si="1"/>
        <v>600</v>
      </c>
    </row>
    <row r="11" spans="1:12">
      <c r="A11" s="1"/>
      <c r="B11" s="4" t="s">
        <v>17</v>
      </c>
      <c r="D11" s="14">
        <f>'Jan-June'!O9</f>
        <v>0</v>
      </c>
      <c r="E11" s="14">
        <f>'Jan-June'!P9</f>
        <v>35000</v>
      </c>
      <c r="F11" s="28"/>
      <c r="G11" s="14">
        <f>'July-Dec'!O9</f>
        <v>0</v>
      </c>
      <c r="H11" s="14">
        <f>'July-Dec'!P9</f>
        <v>28000</v>
      </c>
      <c r="I11" s="28"/>
      <c r="J11" s="14">
        <f t="shared" si="0"/>
        <v>0</v>
      </c>
      <c r="K11" s="14">
        <f t="shared" si="0"/>
        <v>63000</v>
      </c>
      <c r="L11" s="14">
        <f t="shared" si="1"/>
        <v>-63000</v>
      </c>
    </row>
    <row r="12" spans="1:12">
      <c r="A12" s="1"/>
      <c r="B12" s="4" t="s">
        <v>18</v>
      </c>
      <c r="D12" s="14">
        <f>'Jan-June'!O10</f>
        <v>40000</v>
      </c>
      <c r="E12" s="14">
        <f>'Jan-June'!P10</f>
        <v>10000</v>
      </c>
      <c r="F12" s="28"/>
      <c r="G12" s="14">
        <f>'July-Dec'!O10</f>
        <v>40000</v>
      </c>
      <c r="H12" s="14">
        <f>'July-Dec'!P10</f>
        <v>10000</v>
      </c>
      <c r="I12" s="28"/>
      <c r="J12" s="14">
        <f t="shared" si="0"/>
        <v>80000</v>
      </c>
      <c r="K12" s="14">
        <f t="shared" si="0"/>
        <v>20000</v>
      </c>
      <c r="L12" s="14">
        <f t="shared" si="1"/>
        <v>60000</v>
      </c>
    </row>
    <row r="13" spans="1:12">
      <c r="A13" s="1"/>
      <c r="B13" s="4" t="s">
        <v>3</v>
      </c>
      <c r="D13" s="15">
        <f>'Jan-June'!O11</f>
        <v>1800</v>
      </c>
      <c r="E13" s="15">
        <f>'Jan-June'!P11</f>
        <v>1500</v>
      </c>
      <c r="F13" s="29"/>
      <c r="G13" s="15">
        <f>'July-Dec'!O11</f>
        <v>1500</v>
      </c>
      <c r="H13" s="15">
        <f>'July-Dec'!P11</f>
        <v>1500</v>
      </c>
      <c r="I13" s="29"/>
      <c r="J13" s="15">
        <f t="shared" si="0"/>
        <v>3300</v>
      </c>
      <c r="K13" s="15">
        <f t="shared" si="0"/>
        <v>3000</v>
      </c>
      <c r="L13" s="15">
        <f t="shared" si="1"/>
        <v>300</v>
      </c>
    </row>
    <row r="14" spans="1:12" ht="15">
      <c r="A14" s="9" t="s">
        <v>20</v>
      </c>
      <c r="B14" s="5"/>
      <c r="D14" s="20">
        <f>SUM(D9:D13)</f>
        <v>161800</v>
      </c>
      <c r="E14" s="20">
        <f>SUM(E9:E13)</f>
        <v>136700</v>
      </c>
      <c r="F14" s="30"/>
      <c r="G14" s="20">
        <f>SUM(G9:G13)</f>
        <v>151500</v>
      </c>
      <c r="H14" s="20">
        <f>SUM(H9:H13)</f>
        <v>133700</v>
      </c>
      <c r="I14" s="30"/>
      <c r="J14" s="20">
        <f t="shared" si="0"/>
        <v>313300</v>
      </c>
      <c r="K14" s="20">
        <f t="shared" si="0"/>
        <v>270400</v>
      </c>
      <c r="L14" s="20">
        <f t="shared" si="1"/>
        <v>42900</v>
      </c>
    </row>
    <row r="15" spans="1:12">
      <c r="A15" s="8"/>
      <c r="B15" s="2"/>
      <c r="D15" s="14"/>
      <c r="E15" s="14"/>
      <c r="F15" s="28"/>
      <c r="G15" s="14"/>
      <c r="H15" s="14"/>
      <c r="I15" s="28"/>
      <c r="J15" s="14"/>
      <c r="K15" s="14"/>
      <c r="L15" s="14"/>
    </row>
    <row r="16" spans="1:12" ht="15">
      <c r="A16" s="9" t="s">
        <v>22</v>
      </c>
      <c r="B16" s="2"/>
      <c r="D16" s="14"/>
      <c r="E16" s="14"/>
      <c r="F16" s="28"/>
      <c r="G16" s="14"/>
      <c r="H16" s="14"/>
      <c r="I16" s="28"/>
      <c r="J16" s="14"/>
      <c r="K16" s="14"/>
      <c r="L16" s="14"/>
    </row>
    <row r="17" spans="1:12">
      <c r="A17" s="1"/>
      <c r="B17" s="4" t="s">
        <v>4</v>
      </c>
      <c r="D17" s="14">
        <f>'Jan-June'!O15</f>
        <v>67500</v>
      </c>
      <c r="E17" s="14">
        <f>'Jan-June'!P15</f>
        <v>66948</v>
      </c>
      <c r="F17" s="28"/>
      <c r="G17" s="14">
        <f>'July-Dec'!O15</f>
        <v>67250</v>
      </c>
      <c r="H17" s="14">
        <f>'July-Dec'!P15</f>
        <v>66770</v>
      </c>
      <c r="I17" s="28"/>
      <c r="J17" s="14">
        <f t="shared" ref="J17:J30" si="2">D17+G17</f>
        <v>134750</v>
      </c>
      <c r="K17" s="14">
        <f t="shared" ref="K17:K30" si="3">E17+H17</f>
        <v>133718</v>
      </c>
      <c r="L17" s="14">
        <f>K17-J17</f>
        <v>-1032</v>
      </c>
    </row>
    <row r="18" spans="1:12">
      <c r="A18" s="1"/>
      <c r="B18" s="4" t="s">
        <v>5</v>
      </c>
      <c r="D18" s="14">
        <f>'Jan-June'!O16</f>
        <v>15600</v>
      </c>
      <c r="E18" s="14">
        <f>'Jan-June'!P16</f>
        <v>16837</v>
      </c>
      <c r="F18" s="28"/>
      <c r="G18" s="14">
        <f>'July-Dec'!O16</f>
        <v>16100</v>
      </c>
      <c r="H18" s="14">
        <f>'July-Dec'!P16</f>
        <v>15937</v>
      </c>
      <c r="I18" s="28"/>
      <c r="J18" s="14">
        <f t="shared" si="2"/>
        <v>31700</v>
      </c>
      <c r="K18" s="14">
        <f t="shared" si="3"/>
        <v>32774</v>
      </c>
      <c r="L18" s="14">
        <f t="shared" ref="L18:L30" si="4">K18-J18</f>
        <v>1074</v>
      </c>
    </row>
    <row r="19" spans="1:12">
      <c r="A19" s="1"/>
      <c r="B19" s="4" t="s">
        <v>6</v>
      </c>
      <c r="D19" s="14">
        <f>'Jan-June'!O17</f>
        <v>3000</v>
      </c>
      <c r="E19" s="14">
        <f>'Jan-June'!P17</f>
        <v>2000</v>
      </c>
      <c r="F19" s="28"/>
      <c r="G19" s="14">
        <f>'July-Dec'!O17</f>
        <v>3000</v>
      </c>
      <c r="H19" s="14">
        <f>'July-Dec'!P17</f>
        <v>2000</v>
      </c>
      <c r="I19" s="28"/>
      <c r="J19" s="14">
        <f t="shared" si="2"/>
        <v>6000</v>
      </c>
      <c r="K19" s="14">
        <f t="shared" si="3"/>
        <v>4000</v>
      </c>
      <c r="L19" s="14">
        <f t="shared" si="4"/>
        <v>-2000</v>
      </c>
    </row>
    <row r="20" spans="1:12">
      <c r="A20" s="1"/>
      <c r="B20" s="4" t="s">
        <v>7</v>
      </c>
      <c r="D20" s="14">
        <f>'Jan-June'!O18</f>
        <v>1800</v>
      </c>
      <c r="E20" s="14">
        <f>'Jan-June'!P18</f>
        <v>1600</v>
      </c>
      <c r="F20" s="28"/>
      <c r="G20" s="14">
        <f>'July-Dec'!O18</f>
        <v>1800</v>
      </c>
      <c r="H20" s="14">
        <f>'July-Dec'!P18</f>
        <v>1600</v>
      </c>
      <c r="I20" s="28"/>
      <c r="J20" s="14">
        <f t="shared" si="2"/>
        <v>3600</v>
      </c>
      <c r="K20" s="14">
        <f t="shared" si="3"/>
        <v>3200</v>
      </c>
      <c r="L20" s="14">
        <f t="shared" si="4"/>
        <v>-400</v>
      </c>
    </row>
    <row r="21" spans="1:12">
      <c r="A21" s="1"/>
      <c r="B21" s="4" t="s">
        <v>8</v>
      </c>
      <c r="D21" s="14">
        <f>'Jan-June'!O19</f>
        <v>2250</v>
      </c>
      <c r="E21" s="14">
        <f>'Jan-June'!P19</f>
        <v>2003</v>
      </c>
      <c r="F21" s="28"/>
      <c r="G21" s="14">
        <f>'July-Dec'!O19</f>
        <v>2250</v>
      </c>
      <c r="H21" s="14">
        <f>'July-Dec'!P19</f>
        <v>2003</v>
      </c>
      <c r="I21" s="28"/>
      <c r="J21" s="14">
        <f t="shared" si="2"/>
        <v>4500</v>
      </c>
      <c r="K21" s="14">
        <f t="shared" si="3"/>
        <v>4006</v>
      </c>
      <c r="L21" s="14">
        <f t="shared" si="4"/>
        <v>-494</v>
      </c>
    </row>
    <row r="22" spans="1:12">
      <c r="A22" s="1"/>
      <c r="B22" s="4" t="s">
        <v>9</v>
      </c>
      <c r="D22" s="14">
        <f>'Jan-June'!O20</f>
        <v>3750</v>
      </c>
      <c r="E22" s="14">
        <f>'Jan-June'!P20</f>
        <v>3704</v>
      </c>
      <c r="F22" s="28"/>
      <c r="G22" s="14">
        <f>'July-Dec'!O20</f>
        <v>3750</v>
      </c>
      <c r="H22" s="14">
        <f>'July-Dec'!P20</f>
        <v>3704</v>
      </c>
      <c r="I22" s="28"/>
      <c r="J22" s="14">
        <f t="shared" si="2"/>
        <v>7500</v>
      </c>
      <c r="K22" s="14">
        <f t="shared" si="3"/>
        <v>7408</v>
      </c>
      <c r="L22" s="14">
        <f t="shared" si="4"/>
        <v>-92</v>
      </c>
    </row>
    <row r="23" spans="1:12">
      <c r="A23" s="1"/>
      <c r="B23" s="4" t="s">
        <v>10</v>
      </c>
      <c r="D23" s="14">
        <f>'Jan-June'!O21</f>
        <v>12000</v>
      </c>
      <c r="E23" s="14">
        <f>'Jan-June'!P21</f>
        <v>16000</v>
      </c>
      <c r="F23" s="28"/>
      <c r="G23" s="14">
        <f>'July-Dec'!O21</f>
        <v>11000</v>
      </c>
      <c r="H23" s="14">
        <f>'July-Dec'!P21</f>
        <v>16000</v>
      </c>
      <c r="I23" s="28"/>
      <c r="J23" s="14">
        <f t="shared" si="2"/>
        <v>23000</v>
      </c>
      <c r="K23" s="14">
        <f t="shared" si="3"/>
        <v>32000</v>
      </c>
      <c r="L23" s="14">
        <f t="shared" si="4"/>
        <v>9000</v>
      </c>
    </row>
    <row r="24" spans="1:12">
      <c r="A24" s="1"/>
      <c r="B24" s="4" t="s">
        <v>11</v>
      </c>
      <c r="D24" s="14">
        <f>'Jan-June'!O22</f>
        <v>1800</v>
      </c>
      <c r="E24" s="14">
        <f>'Jan-June'!P22</f>
        <v>5400</v>
      </c>
      <c r="F24" s="28"/>
      <c r="G24" s="14">
        <f>'July-Dec'!O22</f>
        <v>1800</v>
      </c>
      <c r="H24" s="14">
        <f>'July-Dec'!P22</f>
        <v>5400</v>
      </c>
      <c r="I24" s="28"/>
      <c r="J24" s="14">
        <f t="shared" si="2"/>
        <v>3600</v>
      </c>
      <c r="K24" s="14">
        <f t="shared" si="3"/>
        <v>10800</v>
      </c>
      <c r="L24" s="14">
        <f t="shared" si="4"/>
        <v>7200</v>
      </c>
    </row>
    <row r="25" spans="1:12">
      <c r="A25" s="1"/>
      <c r="B25" s="4" t="s">
        <v>12</v>
      </c>
      <c r="D25" s="14">
        <f>'Jan-June'!O23</f>
        <v>450</v>
      </c>
      <c r="E25" s="14">
        <f>'Jan-June'!P23</f>
        <v>475</v>
      </c>
      <c r="F25" s="28"/>
      <c r="G25" s="14">
        <f>'July-Dec'!O23</f>
        <v>450</v>
      </c>
      <c r="H25" s="14">
        <f>'July-Dec'!P23</f>
        <v>475</v>
      </c>
      <c r="I25" s="28"/>
      <c r="J25" s="14">
        <f t="shared" si="2"/>
        <v>900</v>
      </c>
      <c r="K25" s="14">
        <f t="shared" si="3"/>
        <v>950</v>
      </c>
      <c r="L25" s="14">
        <f t="shared" si="4"/>
        <v>50</v>
      </c>
    </row>
    <row r="26" spans="1:12">
      <c r="A26" s="1"/>
      <c r="B26" s="4" t="s">
        <v>13</v>
      </c>
      <c r="D26" s="14">
        <f>'Jan-June'!O24</f>
        <v>750</v>
      </c>
      <c r="E26" s="14">
        <f>'Jan-June'!P24</f>
        <v>750</v>
      </c>
      <c r="F26" s="28"/>
      <c r="G26" s="14">
        <f>'July-Dec'!O24</f>
        <v>750</v>
      </c>
      <c r="H26" s="14">
        <f>'July-Dec'!P24</f>
        <v>750</v>
      </c>
      <c r="I26" s="28"/>
      <c r="J26" s="14">
        <f t="shared" si="2"/>
        <v>1500</v>
      </c>
      <c r="K26" s="14">
        <f t="shared" si="3"/>
        <v>1500</v>
      </c>
      <c r="L26" s="14">
        <f t="shared" si="4"/>
        <v>0</v>
      </c>
    </row>
    <row r="27" spans="1:12">
      <c r="A27" s="1"/>
      <c r="B27" s="4" t="s">
        <v>14</v>
      </c>
      <c r="D27" s="14">
        <f>'Jan-June'!O25</f>
        <v>600</v>
      </c>
      <c r="E27" s="14">
        <f>'Jan-June'!P25</f>
        <v>1605</v>
      </c>
      <c r="F27" s="28"/>
      <c r="G27" s="14">
        <f>'July-Dec'!O25</f>
        <v>600</v>
      </c>
      <c r="H27" s="14">
        <f>'July-Dec'!P25</f>
        <v>1605</v>
      </c>
      <c r="I27" s="28"/>
      <c r="J27" s="14">
        <f t="shared" si="2"/>
        <v>1200</v>
      </c>
      <c r="K27" s="14">
        <f t="shared" si="3"/>
        <v>3210</v>
      </c>
      <c r="L27" s="14">
        <f t="shared" si="4"/>
        <v>2010</v>
      </c>
    </row>
    <row r="28" spans="1:12">
      <c r="A28" s="1"/>
      <c r="B28" s="4" t="s">
        <v>15</v>
      </c>
      <c r="D28" s="14">
        <f>'Jan-June'!O26</f>
        <v>1800</v>
      </c>
      <c r="E28" s="14">
        <f>'Jan-June'!P26</f>
        <v>1800</v>
      </c>
      <c r="F28" s="28"/>
      <c r="G28" s="14">
        <f>'July-Dec'!O26</f>
        <v>1800</v>
      </c>
      <c r="H28" s="14">
        <f>'July-Dec'!P26</f>
        <v>1800</v>
      </c>
      <c r="I28" s="28"/>
      <c r="J28" s="14">
        <f t="shared" si="2"/>
        <v>3600</v>
      </c>
      <c r="K28" s="14">
        <f t="shared" si="3"/>
        <v>3600</v>
      </c>
      <c r="L28" s="14">
        <f t="shared" si="4"/>
        <v>0</v>
      </c>
    </row>
    <row r="29" spans="1:12">
      <c r="A29" s="1"/>
      <c r="B29" s="4" t="s">
        <v>16</v>
      </c>
      <c r="D29" s="15">
        <f>'Jan-June'!O27</f>
        <v>10000</v>
      </c>
      <c r="E29" s="15">
        <f>'Jan-June'!P27</f>
        <v>14000</v>
      </c>
      <c r="F29" s="29"/>
      <c r="G29" s="15">
        <f>'July-Dec'!O27</f>
        <v>10000</v>
      </c>
      <c r="H29" s="15">
        <f>'July-Dec'!P27</f>
        <v>14000</v>
      </c>
      <c r="I29" s="29"/>
      <c r="J29" s="15">
        <f t="shared" si="2"/>
        <v>20000</v>
      </c>
      <c r="K29" s="15">
        <f t="shared" si="3"/>
        <v>28000</v>
      </c>
      <c r="L29" s="15">
        <f t="shared" si="4"/>
        <v>8000</v>
      </c>
    </row>
    <row r="30" spans="1:12" ht="15">
      <c r="A30" s="9" t="s">
        <v>23</v>
      </c>
      <c r="B30" s="5"/>
      <c r="D30" s="20">
        <f>SUM(D17:D29)</f>
        <v>121300</v>
      </c>
      <c r="E30" s="20">
        <f>SUM(E17:E29)</f>
        <v>133122</v>
      </c>
      <c r="F30" s="30"/>
      <c r="G30" s="20">
        <f>SUM(G17:G29)</f>
        <v>120550</v>
      </c>
      <c r="H30" s="20">
        <f>SUM(H17:H29)</f>
        <v>132044</v>
      </c>
      <c r="I30" s="30"/>
      <c r="J30" s="20">
        <f t="shared" si="2"/>
        <v>241850</v>
      </c>
      <c r="K30" s="20">
        <f t="shared" si="3"/>
        <v>265166</v>
      </c>
      <c r="L30" s="20">
        <f t="shared" si="4"/>
        <v>23316</v>
      </c>
    </row>
    <row r="31" spans="1:12">
      <c r="A31" s="8"/>
      <c r="B31" s="2"/>
      <c r="D31" s="12"/>
      <c r="E31" s="12"/>
      <c r="F31" s="27"/>
      <c r="G31" s="12"/>
      <c r="H31" s="12"/>
      <c r="I31" s="27"/>
      <c r="J31" s="12"/>
      <c r="K31" s="12"/>
      <c r="L31" s="12"/>
    </row>
    <row r="32" spans="1:12" ht="15">
      <c r="A32" s="19" t="s">
        <v>30</v>
      </c>
      <c r="B32" s="2"/>
      <c r="D32" s="12"/>
      <c r="E32" s="12"/>
      <c r="F32" s="27"/>
      <c r="G32" s="12"/>
      <c r="H32" s="12"/>
      <c r="I32" s="27"/>
      <c r="J32" s="12"/>
      <c r="K32" s="12"/>
      <c r="L32" s="12"/>
    </row>
    <row r="33" spans="1:12" ht="15">
      <c r="A33" s="11" t="s">
        <v>31</v>
      </c>
      <c r="B33" s="10"/>
      <c r="C33" s="23"/>
      <c r="D33" s="17">
        <f>D14-D30</f>
        <v>40500</v>
      </c>
      <c r="E33" s="17">
        <f>E14-E30</f>
        <v>3578</v>
      </c>
      <c r="F33" s="31"/>
      <c r="G33" s="17">
        <f>G14-G30</f>
        <v>30950</v>
      </c>
      <c r="H33" s="17">
        <f>H14-H30</f>
        <v>1656</v>
      </c>
      <c r="I33" s="31"/>
      <c r="J33" s="17">
        <f>J14-J30</f>
        <v>71450</v>
      </c>
      <c r="K33" s="17">
        <f>K14-K30</f>
        <v>5234</v>
      </c>
      <c r="L33" s="17">
        <f>J33-K33</f>
        <v>66216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Q31"/>
  <sheetViews>
    <sheetView tabSelected="1" workbookViewId="0">
      <selection activeCell="B2" sqref="B2"/>
    </sheetView>
  </sheetViews>
  <sheetFormatPr baseColWidth="10" defaultColWidth="8.83203125" defaultRowHeight="12"/>
  <cols>
    <col min="1" max="1" width="5.6640625" customWidth="1"/>
    <col min="2" max="2" width="25.33203125" customWidth="1"/>
    <col min="3" max="14" width="12.6640625" style="18" customWidth="1"/>
    <col min="15" max="17" width="13.33203125" style="18" customWidth="1"/>
  </cols>
  <sheetData>
    <row r="1" spans="1:17" ht="17">
      <c r="A1" s="21" t="s">
        <v>33</v>
      </c>
      <c r="B1" s="2"/>
      <c r="C1" s="12"/>
      <c r="D1" s="12"/>
      <c r="E1" s="12"/>
      <c r="F1" s="13"/>
      <c r="G1" s="12"/>
      <c r="H1" s="13"/>
      <c r="I1" s="12"/>
      <c r="J1" s="13"/>
      <c r="K1" s="12"/>
      <c r="L1" s="13"/>
      <c r="M1" s="12"/>
      <c r="N1" s="13"/>
      <c r="O1" s="39" t="s">
        <v>47</v>
      </c>
      <c r="P1" s="39"/>
      <c r="Q1" s="39"/>
    </row>
    <row r="2" spans="1:17" ht="15">
      <c r="A2" s="22" t="s">
        <v>40</v>
      </c>
      <c r="B2" s="2"/>
      <c r="C2" s="12"/>
      <c r="D2" s="12"/>
      <c r="E2" s="12"/>
      <c r="F2" s="13"/>
      <c r="G2" s="12"/>
      <c r="H2" s="13"/>
      <c r="I2" s="12"/>
      <c r="J2" s="13"/>
      <c r="K2" s="12"/>
      <c r="L2" s="13"/>
      <c r="M2" s="12"/>
      <c r="N2" s="13"/>
      <c r="O2" s="39"/>
      <c r="P2" s="39"/>
      <c r="Q2" s="39"/>
    </row>
    <row r="3" spans="1:17">
      <c r="A3" s="4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2" t="s">
        <v>24</v>
      </c>
      <c r="P3" s="32" t="s">
        <v>24</v>
      </c>
      <c r="Q3" s="32" t="s">
        <v>32</v>
      </c>
    </row>
    <row r="4" spans="1:17">
      <c r="A4" s="2"/>
      <c r="B4" s="2"/>
      <c r="C4" s="3" t="s">
        <v>25</v>
      </c>
      <c r="D4" s="3" t="s">
        <v>25</v>
      </c>
      <c r="E4" s="3" t="s">
        <v>27</v>
      </c>
      <c r="F4" s="3" t="s">
        <v>27</v>
      </c>
      <c r="G4" s="3" t="s">
        <v>28</v>
      </c>
      <c r="H4" s="3" t="s">
        <v>28</v>
      </c>
      <c r="I4" s="3" t="s">
        <v>34</v>
      </c>
      <c r="J4" s="3" t="s">
        <v>34</v>
      </c>
      <c r="K4" s="3" t="s">
        <v>35</v>
      </c>
      <c r="L4" s="3" t="s">
        <v>35</v>
      </c>
      <c r="M4" s="3" t="s">
        <v>36</v>
      </c>
      <c r="N4" s="3" t="s">
        <v>36</v>
      </c>
      <c r="O4" s="32" t="s">
        <v>38</v>
      </c>
      <c r="P4" s="32" t="s">
        <v>38</v>
      </c>
      <c r="Q4" s="32" t="s">
        <v>26</v>
      </c>
    </row>
    <row r="5" spans="1:17">
      <c r="A5" s="6"/>
      <c r="B5" s="6"/>
      <c r="C5" s="7" t="s">
        <v>1</v>
      </c>
      <c r="D5" s="7" t="s">
        <v>26</v>
      </c>
      <c r="E5" s="7" t="s">
        <v>1</v>
      </c>
      <c r="F5" s="7" t="s">
        <v>26</v>
      </c>
      <c r="G5" s="7" t="s">
        <v>1</v>
      </c>
      <c r="H5" s="7" t="s">
        <v>26</v>
      </c>
      <c r="I5" s="7" t="s">
        <v>1</v>
      </c>
      <c r="J5" s="7" t="s">
        <v>26</v>
      </c>
      <c r="K5" s="7" t="s">
        <v>1</v>
      </c>
      <c r="L5" s="7" t="s">
        <v>26</v>
      </c>
      <c r="M5" s="7" t="s">
        <v>1</v>
      </c>
      <c r="N5" s="7" t="s">
        <v>26</v>
      </c>
      <c r="O5" s="33" t="s">
        <v>1</v>
      </c>
      <c r="P5" s="33" t="s">
        <v>26</v>
      </c>
      <c r="Q5" s="33" t="s">
        <v>29</v>
      </c>
    </row>
    <row r="6" spans="1:17" ht="15">
      <c r="A6" s="9" t="s">
        <v>21</v>
      </c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4"/>
      <c r="P6" s="34"/>
      <c r="Q6" s="34"/>
    </row>
    <row r="7" spans="1:17">
      <c r="A7" s="1"/>
      <c r="B7" s="4" t="s">
        <v>2</v>
      </c>
      <c r="C7" s="14">
        <v>15000</v>
      </c>
      <c r="D7" s="14">
        <v>12000</v>
      </c>
      <c r="E7" s="14">
        <v>15000</v>
      </c>
      <c r="F7" s="14">
        <v>10000</v>
      </c>
      <c r="G7" s="14">
        <v>15000</v>
      </c>
      <c r="H7" s="14">
        <v>10000</v>
      </c>
      <c r="I7" s="14">
        <v>15000</v>
      </c>
      <c r="J7" s="14">
        <v>10000</v>
      </c>
      <c r="K7" s="14">
        <v>15000</v>
      </c>
      <c r="L7" s="14">
        <v>10000</v>
      </c>
      <c r="M7" s="14">
        <v>15000</v>
      </c>
      <c r="N7" s="14">
        <v>10000</v>
      </c>
      <c r="O7" s="35">
        <f t="shared" ref="O7:P11" si="0">C7+E7+G7+I7+K7+M7</f>
        <v>90000</v>
      </c>
      <c r="P7" s="35">
        <f t="shared" si="0"/>
        <v>62000</v>
      </c>
      <c r="Q7" s="35">
        <f t="shared" ref="Q7:Q12" si="1">O7-P7</f>
        <v>28000</v>
      </c>
    </row>
    <row r="8" spans="1:17">
      <c r="A8" s="1"/>
      <c r="B8" s="4" t="s">
        <v>19</v>
      </c>
      <c r="C8" s="14">
        <v>5000</v>
      </c>
      <c r="D8" s="14">
        <v>1200</v>
      </c>
      <c r="E8" s="14">
        <v>5000</v>
      </c>
      <c r="F8" s="14">
        <v>7000</v>
      </c>
      <c r="G8" s="14">
        <v>5000</v>
      </c>
      <c r="H8" s="14">
        <v>5000</v>
      </c>
      <c r="I8" s="14">
        <v>5000</v>
      </c>
      <c r="J8" s="14">
        <v>5000</v>
      </c>
      <c r="K8" s="14">
        <v>5000</v>
      </c>
      <c r="L8" s="14">
        <v>5000</v>
      </c>
      <c r="M8" s="14">
        <v>5000</v>
      </c>
      <c r="N8" s="14">
        <v>5000</v>
      </c>
      <c r="O8" s="35">
        <f t="shared" si="0"/>
        <v>30000</v>
      </c>
      <c r="P8" s="35">
        <f t="shared" si="0"/>
        <v>28200</v>
      </c>
      <c r="Q8" s="35">
        <f t="shared" si="1"/>
        <v>1800</v>
      </c>
    </row>
    <row r="9" spans="1:17">
      <c r="A9" s="1"/>
      <c r="B9" s="4" t="s">
        <v>17</v>
      </c>
      <c r="C9" s="14">
        <v>0</v>
      </c>
      <c r="D9" s="14">
        <v>0</v>
      </c>
      <c r="E9" s="14">
        <v>0</v>
      </c>
      <c r="F9" s="14">
        <v>7000</v>
      </c>
      <c r="G9" s="14">
        <v>0</v>
      </c>
      <c r="H9" s="14">
        <v>7000</v>
      </c>
      <c r="I9" s="14">
        <v>0</v>
      </c>
      <c r="J9" s="14">
        <v>7000</v>
      </c>
      <c r="K9" s="14">
        <v>0</v>
      </c>
      <c r="L9" s="14">
        <v>7000</v>
      </c>
      <c r="M9" s="14">
        <v>0</v>
      </c>
      <c r="N9" s="14">
        <v>7000</v>
      </c>
      <c r="O9" s="35">
        <f t="shared" si="0"/>
        <v>0</v>
      </c>
      <c r="P9" s="35">
        <f t="shared" si="0"/>
        <v>35000</v>
      </c>
      <c r="Q9" s="35">
        <f t="shared" si="1"/>
        <v>-35000</v>
      </c>
    </row>
    <row r="10" spans="1:17">
      <c r="A10" s="1"/>
      <c r="B10" s="4" t="s">
        <v>18</v>
      </c>
      <c r="C10" s="14">
        <v>0</v>
      </c>
      <c r="D10" s="14">
        <v>10000</v>
      </c>
      <c r="E10" s="14">
        <v>0</v>
      </c>
      <c r="F10" s="14">
        <v>0</v>
      </c>
      <c r="G10" s="14">
        <v>10000</v>
      </c>
      <c r="H10" s="14">
        <v>0</v>
      </c>
      <c r="I10" s="14">
        <v>10000</v>
      </c>
      <c r="J10" s="14">
        <v>0</v>
      </c>
      <c r="K10" s="14">
        <v>10000</v>
      </c>
      <c r="L10" s="14">
        <v>0</v>
      </c>
      <c r="M10" s="14">
        <v>10000</v>
      </c>
      <c r="N10" s="14">
        <v>0</v>
      </c>
      <c r="O10" s="35">
        <f t="shared" si="0"/>
        <v>40000</v>
      </c>
      <c r="P10" s="35">
        <f t="shared" si="0"/>
        <v>10000</v>
      </c>
      <c r="Q10" s="35">
        <f t="shared" si="1"/>
        <v>30000</v>
      </c>
    </row>
    <row r="11" spans="1:17">
      <c r="A11" s="1"/>
      <c r="B11" s="4" t="s">
        <v>3</v>
      </c>
      <c r="C11" s="15">
        <v>300</v>
      </c>
      <c r="D11" s="15">
        <v>0</v>
      </c>
      <c r="E11" s="15">
        <v>300</v>
      </c>
      <c r="F11" s="15">
        <v>300</v>
      </c>
      <c r="G11" s="15">
        <v>300</v>
      </c>
      <c r="H11" s="15">
        <v>300</v>
      </c>
      <c r="I11" s="15">
        <v>300</v>
      </c>
      <c r="J11" s="15">
        <v>300</v>
      </c>
      <c r="K11" s="15">
        <v>300</v>
      </c>
      <c r="L11" s="15">
        <v>300</v>
      </c>
      <c r="M11" s="15">
        <v>300</v>
      </c>
      <c r="N11" s="15">
        <v>300</v>
      </c>
      <c r="O11" s="36">
        <f t="shared" si="0"/>
        <v>1800</v>
      </c>
      <c r="P11" s="36">
        <f t="shared" si="0"/>
        <v>1500</v>
      </c>
      <c r="Q11" s="36">
        <f t="shared" si="1"/>
        <v>300</v>
      </c>
    </row>
    <row r="12" spans="1:17" ht="15">
      <c r="A12" s="9" t="s">
        <v>20</v>
      </c>
      <c r="B12" s="5"/>
      <c r="C12" s="16">
        <f t="shared" ref="C12:H12" si="2">SUM(C7:C11)</f>
        <v>20300</v>
      </c>
      <c r="D12" s="16">
        <f t="shared" si="2"/>
        <v>23200</v>
      </c>
      <c r="E12" s="16">
        <f t="shared" si="2"/>
        <v>20300</v>
      </c>
      <c r="F12" s="16">
        <f t="shared" si="2"/>
        <v>24300</v>
      </c>
      <c r="G12" s="16">
        <f t="shared" si="2"/>
        <v>30300</v>
      </c>
      <c r="H12" s="16">
        <f t="shared" si="2"/>
        <v>22300</v>
      </c>
      <c r="I12" s="16">
        <f t="shared" ref="I12:P12" si="3">SUM(I7:I11)</f>
        <v>30300</v>
      </c>
      <c r="J12" s="16">
        <f t="shared" si="3"/>
        <v>22300</v>
      </c>
      <c r="K12" s="16">
        <f t="shared" si="3"/>
        <v>30300</v>
      </c>
      <c r="L12" s="16">
        <f t="shared" si="3"/>
        <v>22300</v>
      </c>
      <c r="M12" s="16">
        <f t="shared" si="3"/>
        <v>30300</v>
      </c>
      <c r="N12" s="16">
        <f t="shared" si="3"/>
        <v>22300</v>
      </c>
      <c r="O12" s="37">
        <f t="shared" si="3"/>
        <v>161800</v>
      </c>
      <c r="P12" s="37">
        <f t="shared" si="3"/>
        <v>136700</v>
      </c>
      <c r="Q12" s="37">
        <f t="shared" si="1"/>
        <v>25100</v>
      </c>
    </row>
    <row r="13" spans="1:17">
      <c r="A13" s="8"/>
      <c r="B13" s="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5"/>
      <c r="P13" s="35"/>
      <c r="Q13" s="35"/>
    </row>
    <row r="14" spans="1:17" ht="15">
      <c r="A14" s="9" t="s">
        <v>22</v>
      </c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5"/>
      <c r="P14" s="35"/>
      <c r="Q14" s="35"/>
    </row>
    <row r="15" spans="1:17">
      <c r="A15" s="1"/>
      <c r="B15" s="4" t="s">
        <v>4</v>
      </c>
      <c r="C15" s="14">
        <v>11250</v>
      </c>
      <c r="D15" s="14">
        <v>11158</v>
      </c>
      <c r="E15" s="14">
        <v>11250</v>
      </c>
      <c r="F15" s="14">
        <v>11158</v>
      </c>
      <c r="G15" s="14">
        <v>11250</v>
      </c>
      <c r="H15" s="14">
        <v>11158</v>
      </c>
      <c r="I15" s="14">
        <v>11250</v>
      </c>
      <c r="J15" s="14">
        <v>11158</v>
      </c>
      <c r="K15" s="14">
        <v>11250</v>
      </c>
      <c r="L15" s="14">
        <v>11158</v>
      </c>
      <c r="M15" s="14">
        <v>11250</v>
      </c>
      <c r="N15" s="14">
        <v>11158</v>
      </c>
      <c r="O15" s="35">
        <f t="shared" ref="O15:O27" si="4">C15+E15+G15+I15+K15+M15</f>
        <v>67500</v>
      </c>
      <c r="P15" s="35">
        <f t="shared" ref="P15:P27" si="5">D15+F15+H15+J15+L15+N15</f>
        <v>66948</v>
      </c>
      <c r="Q15" s="35">
        <f t="shared" ref="Q15:Q28" si="6">O15-P15</f>
        <v>552</v>
      </c>
    </row>
    <row r="16" spans="1:17">
      <c r="A16" s="1"/>
      <c r="B16" s="4" t="s">
        <v>5</v>
      </c>
      <c r="C16" s="14">
        <v>2600</v>
      </c>
      <c r="D16" s="14">
        <v>2678</v>
      </c>
      <c r="E16" s="14">
        <v>2600</v>
      </c>
      <c r="F16" s="14">
        <v>2559</v>
      </c>
      <c r="G16" s="14">
        <v>2600</v>
      </c>
      <c r="H16" s="14">
        <v>2900</v>
      </c>
      <c r="I16" s="14">
        <v>2600</v>
      </c>
      <c r="J16" s="14">
        <v>2900</v>
      </c>
      <c r="K16" s="14">
        <v>2600</v>
      </c>
      <c r="L16" s="14">
        <v>2900</v>
      </c>
      <c r="M16" s="14">
        <v>2600</v>
      </c>
      <c r="N16" s="14">
        <v>2900</v>
      </c>
      <c r="O16" s="35">
        <f t="shared" si="4"/>
        <v>15600</v>
      </c>
      <c r="P16" s="35">
        <f t="shared" si="5"/>
        <v>16837</v>
      </c>
      <c r="Q16" s="35">
        <f t="shared" si="6"/>
        <v>-1237</v>
      </c>
    </row>
    <row r="17" spans="1:17">
      <c r="A17" s="1"/>
      <c r="B17" s="4" t="s">
        <v>6</v>
      </c>
      <c r="C17" s="14">
        <v>500</v>
      </c>
      <c r="D17" s="14">
        <v>2000</v>
      </c>
      <c r="E17" s="14">
        <v>500</v>
      </c>
      <c r="F17" s="14">
        <v>0</v>
      </c>
      <c r="G17" s="14">
        <v>500</v>
      </c>
      <c r="H17" s="14">
        <v>0</v>
      </c>
      <c r="I17" s="14">
        <v>500</v>
      </c>
      <c r="J17" s="14">
        <v>0</v>
      </c>
      <c r="K17" s="14">
        <v>500</v>
      </c>
      <c r="L17" s="14">
        <v>0</v>
      </c>
      <c r="M17" s="14">
        <v>500</v>
      </c>
      <c r="N17" s="14">
        <v>0</v>
      </c>
      <c r="O17" s="35">
        <f t="shared" si="4"/>
        <v>3000</v>
      </c>
      <c r="P17" s="35">
        <f t="shared" si="5"/>
        <v>2000</v>
      </c>
      <c r="Q17" s="35">
        <f t="shared" si="6"/>
        <v>1000</v>
      </c>
    </row>
    <row r="18" spans="1:17">
      <c r="A18" s="1"/>
      <c r="B18" s="4" t="s">
        <v>7</v>
      </c>
      <c r="C18" s="14">
        <v>300</v>
      </c>
      <c r="D18" s="14">
        <v>300</v>
      </c>
      <c r="E18" s="14">
        <v>300</v>
      </c>
      <c r="F18" s="14">
        <v>300</v>
      </c>
      <c r="G18" s="14">
        <v>300</v>
      </c>
      <c r="H18" s="14">
        <v>250</v>
      </c>
      <c r="I18" s="14">
        <v>300</v>
      </c>
      <c r="J18" s="14">
        <v>250</v>
      </c>
      <c r="K18" s="14">
        <v>300</v>
      </c>
      <c r="L18" s="14">
        <v>250</v>
      </c>
      <c r="M18" s="14">
        <v>300</v>
      </c>
      <c r="N18" s="14">
        <v>250</v>
      </c>
      <c r="O18" s="35">
        <f t="shared" si="4"/>
        <v>1800</v>
      </c>
      <c r="P18" s="35">
        <f t="shared" si="5"/>
        <v>1600</v>
      </c>
      <c r="Q18" s="35">
        <f t="shared" si="6"/>
        <v>200</v>
      </c>
    </row>
    <row r="19" spans="1:17">
      <c r="A19" s="1"/>
      <c r="B19" s="4" t="s">
        <v>8</v>
      </c>
      <c r="C19" s="14">
        <v>375</v>
      </c>
      <c r="D19" s="14">
        <v>425</v>
      </c>
      <c r="E19" s="14">
        <v>375</v>
      </c>
      <c r="F19" s="14">
        <v>374</v>
      </c>
      <c r="G19" s="14">
        <v>375</v>
      </c>
      <c r="H19" s="14">
        <v>301</v>
      </c>
      <c r="I19" s="14">
        <v>375</v>
      </c>
      <c r="J19" s="14">
        <v>301</v>
      </c>
      <c r="K19" s="14">
        <v>375</v>
      </c>
      <c r="L19" s="14">
        <v>301</v>
      </c>
      <c r="M19" s="14">
        <v>375</v>
      </c>
      <c r="N19" s="14">
        <v>301</v>
      </c>
      <c r="O19" s="35">
        <f t="shared" si="4"/>
        <v>2250</v>
      </c>
      <c r="P19" s="35">
        <f t="shared" si="5"/>
        <v>2003</v>
      </c>
      <c r="Q19" s="35">
        <f t="shared" si="6"/>
        <v>247</v>
      </c>
    </row>
    <row r="20" spans="1:17">
      <c r="A20" s="1"/>
      <c r="B20" s="4" t="s">
        <v>9</v>
      </c>
      <c r="C20" s="14">
        <v>625</v>
      </c>
      <c r="D20" s="14">
        <v>630</v>
      </c>
      <c r="E20" s="14">
        <v>625</v>
      </c>
      <c r="F20" s="14">
        <v>578</v>
      </c>
      <c r="G20" s="14">
        <v>625</v>
      </c>
      <c r="H20" s="14">
        <v>624</v>
      </c>
      <c r="I20" s="14">
        <v>625</v>
      </c>
      <c r="J20" s="14">
        <v>624</v>
      </c>
      <c r="K20" s="14">
        <v>625</v>
      </c>
      <c r="L20" s="14">
        <v>624</v>
      </c>
      <c r="M20" s="14">
        <v>625</v>
      </c>
      <c r="N20" s="14">
        <v>624</v>
      </c>
      <c r="O20" s="35">
        <f t="shared" si="4"/>
        <v>3750</v>
      </c>
      <c r="P20" s="35">
        <f t="shared" si="5"/>
        <v>3704</v>
      </c>
      <c r="Q20" s="35">
        <f t="shared" si="6"/>
        <v>46</v>
      </c>
    </row>
    <row r="21" spans="1:17">
      <c r="A21" s="1"/>
      <c r="B21" s="4" t="s">
        <v>10</v>
      </c>
      <c r="C21" s="14">
        <v>2000</v>
      </c>
      <c r="D21" s="14">
        <v>2000</v>
      </c>
      <c r="E21" s="14">
        <v>2000</v>
      </c>
      <c r="F21" s="14">
        <v>0</v>
      </c>
      <c r="G21" s="14">
        <v>2000</v>
      </c>
      <c r="H21" s="14">
        <v>3500</v>
      </c>
      <c r="I21" s="14">
        <v>2000</v>
      </c>
      <c r="J21" s="14">
        <v>3500</v>
      </c>
      <c r="K21" s="14">
        <v>2000</v>
      </c>
      <c r="L21" s="14">
        <v>3500</v>
      </c>
      <c r="M21" s="14">
        <v>2000</v>
      </c>
      <c r="N21" s="14">
        <v>3500</v>
      </c>
      <c r="O21" s="35">
        <f t="shared" si="4"/>
        <v>12000</v>
      </c>
      <c r="P21" s="35">
        <f t="shared" si="5"/>
        <v>16000</v>
      </c>
      <c r="Q21" s="35">
        <f t="shared" si="6"/>
        <v>-4000</v>
      </c>
    </row>
    <row r="22" spans="1:17">
      <c r="A22" s="1"/>
      <c r="B22" s="4" t="s">
        <v>11</v>
      </c>
      <c r="C22" s="14">
        <v>300</v>
      </c>
      <c r="D22" s="14">
        <v>300</v>
      </c>
      <c r="E22" s="14">
        <v>300</v>
      </c>
      <c r="F22" s="14">
        <v>300</v>
      </c>
      <c r="G22" s="14">
        <v>300</v>
      </c>
      <c r="H22" s="14">
        <v>1200</v>
      </c>
      <c r="I22" s="14">
        <v>300</v>
      </c>
      <c r="J22" s="14">
        <v>1200</v>
      </c>
      <c r="K22" s="14">
        <v>300</v>
      </c>
      <c r="L22" s="14">
        <v>1200</v>
      </c>
      <c r="M22" s="14">
        <v>300</v>
      </c>
      <c r="N22" s="14">
        <v>1200</v>
      </c>
      <c r="O22" s="35">
        <f t="shared" si="4"/>
        <v>1800</v>
      </c>
      <c r="P22" s="35">
        <f t="shared" si="5"/>
        <v>5400</v>
      </c>
      <c r="Q22" s="35">
        <f t="shared" si="6"/>
        <v>-3600</v>
      </c>
    </row>
    <row r="23" spans="1:17">
      <c r="A23" s="1"/>
      <c r="B23" s="4" t="s">
        <v>12</v>
      </c>
      <c r="C23" s="14">
        <v>75</v>
      </c>
      <c r="D23" s="14">
        <v>75</v>
      </c>
      <c r="E23" s="14">
        <v>75</v>
      </c>
      <c r="F23" s="14">
        <v>100</v>
      </c>
      <c r="G23" s="14">
        <v>75</v>
      </c>
      <c r="H23" s="14">
        <v>75</v>
      </c>
      <c r="I23" s="14">
        <v>75</v>
      </c>
      <c r="J23" s="14">
        <v>75</v>
      </c>
      <c r="K23" s="14">
        <v>75</v>
      </c>
      <c r="L23" s="14">
        <v>75</v>
      </c>
      <c r="M23" s="14">
        <v>75</v>
      </c>
      <c r="N23" s="14">
        <v>75</v>
      </c>
      <c r="O23" s="35">
        <f t="shared" si="4"/>
        <v>450</v>
      </c>
      <c r="P23" s="35">
        <f t="shared" si="5"/>
        <v>475</v>
      </c>
      <c r="Q23" s="35">
        <f t="shared" si="6"/>
        <v>-25</v>
      </c>
    </row>
    <row r="24" spans="1:17">
      <c r="A24" s="1"/>
      <c r="B24" s="4" t="s">
        <v>13</v>
      </c>
      <c r="C24" s="14">
        <v>125</v>
      </c>
      <c r="D24" s="14">
        <v>125</v>
      </c>
      <c r="E24" s="14">
        <v>125</v>
      </c>
      <c r="F24" s="14">
        <v>125</v>
      </c>
      <c r="G24" s="14">
        <v>125</v>
      </c>
      <c r="H24" s="14">
        <v>125</v>
      </c>
      <c r="I24" s="14">
        <v>125</v>
      </c>
      <c r="J24" s="14">
        <v>125</v>
      </c>
      <c r="K24" s="14">
        <v>125</v>
      </c>
      <c r="L24" s="14">
        <v>125</v>
      </c>
      <c r="M24" s="14">
        <v>125</v>
      </c>
      <c r="N24" s="14">
        <v>125</v>
      </c>
      <c r="O24" s="35">
        <f t="shared" si="4"/>
        <v>750</v>
      </c>
      <c r="P24" s="35">
        <f t="shared" si="5"/>
        <v>750</v>
      </c>
      <c r="Q24" s="35">
        <f t="shared" si="6"/>
        <v>0</v>
      </c>
    </row>
    <row r="25" spans="1:17">
      <c r="A25" s="1"/>
      <c r="B25" s="4" t="s">
        <v>14</v>
      </c>
      <c r="C25" s="14">
        <v>100</v>
      </c>
      <c r="D25" s="14">
        <v>1000</v>
      </c>
      <c r="E25" s="14">
        <v>100</v>
      </c>
      <c r="F25" s="14">
        <v>105</v>
      </c>
      <c r="G25" s="14">
        <v>100</v>
      </c>
      <c r="H25" s="14">
        <v>125</v>
      </c>
      <c r="I25" s="14">
        <v>100</v>
      </c>
      <c r="J25" s="14">
        <v>125</v>
      </c>
      <c r="K25" s="14">
        <v>100</v>
      </c>
      <c r="L25" s="14">
        <v>125</v>
      </c>
      <c r="M25" s="14">
        <v>100</v>
      </c>
      <c r="N25" s="14">
        <v>125</v>
      </c>
      <c r="O25" s="35">
        <f t="shared" si="4"/>
        <v>600</v>
      </c>
      <c r="P25" s="35">
        <f t="shared" si="5"/>
        <v>1605</v>
      </c>
      <c r="Q25" s="35">
        <f t="shared" si="6"/>
        <v>-1005</v>
      </c>
    </row>
    <row r="26" spans="1:17">
      <c r="A26" s="1"/>
      <c r="B26" s="4" t="s">
        <v>15</v>
      </c>
      <c r="C26" s="14">
        <v>300</v>
      </c>
      <c r="D26" s="14">
        <v>300</v>
      </c>
      <c r="E26" s="14">
        <v>300</v>
      </c>
      <c r="F26" s="14">
        <v>300</v>
      </c>
      <c r="G26" s="14">
        <v>300</v>
      </c>
      <c r="H26" s="14">
        <v>300</v>
      </c>
      <c r="I26" s="14">
        <v>300</v>
      </c>
      <c r="J26" s="14">
        <v>300</v>
      </c>
      <c r="K26" s="14">
        <v>300</v>
      </c>
      <c r="L26" s="14">
        <v>300</v>
      </c>
      <c r="M26" s="14">
        <v>300</v>
      </c>
      <c r="N26" s="14">
        <v>300</v>
      </c>
      <c r="O26" s="35">
        <f t="shared" si="4"/>
        <v>1800</v>
      </c>
      <c r="P26" s="35">
        <f t="shared" si="5"/>
        <v>1800</v>
      </c>
      <c r="Q26" s="35">
        <f t="shared" si="6"/>
        <v>0</v>
      </c>
    </row>
    <row r="27" spans="1:17">
      <c r="A27" s="1"/>
      <c r="B27" s="4" t="s">
        <v>16</v>
      </c>
      <c r="C27" s="15">
        <v>0</v>
      </c>
      <c r="D27" s="15">
        <v>0</v>
      </c>
      <c r="E27" s="15">
        <v>10000</v>
      </c>
      <c r="F27" s="15">
        <v>14000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36">
        <f t="shared" si="4"/>
        <v>10000</v>
      </c>
      <c r="P27" s="36">
        <f t="shared" si="5"/>
        <v>14000</v>
      </c>
      <c r="Q27" s="36">
        <f t="shared" si="6"/>
        <v>-4000</v>
      </c>
    </row>
    <row r="28" spans="1:17" ht="15">
      <c r="A28" s="9" t="s">
        <v>23</v>
      </c>
      <c r="B28" s="5"/>
      <c r="C28" s="16">
        <f t="shared" ref="C28:H28" si="7">SUM(C15:C27)</f>
        <v>18550</v>
      </c>
      <c r="D28" s="16">
        <f t="shared" si="7"/>
        <v>20991</v>
      </c>
      <c r="E28" s="16">
        <f t="shared" si="7"/>
        <v>28550</v>
      </c>
      <c r="F28" s="16">
        <f t="shared" si="7"/>
        <v>29899</v>
      </c>
      <c r="G28" s="16">
        <f t="shared" si="7"/>
        <v>18550</v>
      </c>
      <c r="H28" s="16">
        <f t="shared" si="7"/>
        <v>20558</v>
      </c>
      <c r="I28" s="16">
        <f t="shared" ref="I28:P28" si="8">SUM(I15:I27)</f>
        <v>18550</v>
      </c>
      <c r="J28" s="16">
        <f t="shared" si="8"/>
        <v>20558</v>
      </c>
      <c r="K28" s="16">
        <f t="shared" si="8"/>
        <v>18550</v>
      </c>
      <c r="L28" s="16">
        <f t="shared" si="8"/>
        <v>20558</v>
      </c>
      <c r="M28" s="16">
        <f t="shared" si="8"/>
        <v>18550</v>
      </c>
      <c r="N28" s="16">
        <f t="shared" si="8"/>
        <v>20558</v>
      </c>
      <c r="O28" s="37">
        <f t="shared" si="8"/>
        <v>121300</v>
      </c>
      <c r="P28" s="37">
        <f t="shared" si="8"/>
        <v>133122</v>
      </c>
      <c r="Q28" s="37">
        <f t="shared" si="6"/>
        <v>-11822</v>
      </c>
    </row>
    <row r="29" spans="1:17">
      <c r="A29" s="8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4"/>
      <c r="P29" s="34"/>
      <c r="Q29" s="34"/>
    </row>
    <row r="30" spans="1:17" ht="15">
      <c r="A30" s="19" t="s">
        <v>30</v>
      </c>
      <c r="B30" s="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4"/>
      <c r="P30" s="34"/>
      <c r="Q30" s="34"/>
    </row>
    <row r="31" spans="1:17" ht="15">
      <c r="A31" s="11" t="s">
        <v>31</v>
      </c>
      <c r="B31" s="10"/>
      <c r="C31" s="17">
        <f t="shared" ref="C31:P31" si="9">C12-C28</f>
        <v>1750</v>
      </c>
      <c r="D31" s="17">
        <f t="shared" si="9"/>
        <v>2209</v>
      </c>
      <c r="E31" s="17">
        <f t="shared" si="9"/>
        <v>-8250</v>
      </c>
      <c r="F31" s="17">
        <f t="shared" si="9"/>
        <v>-5599</v>
      </c>
      <c r="G31" s="17">
        <f t="shared" si="9"/>
        <v>11750</v>
      </c>
      <c r="H31" s="17">
        <f t="shared" si="9"/>
        <v>1742</v>
      </c>
      <c r="I31" s="17">
        <f t="shared" ref="I31:N31" si="10">I12-I28</f>
        <v>11750</v>
      </c>
      <c r="J31" s="17">
        <f t="shared" si="10"/>
        <v>1742</v>
      </c>
      <c r="K31" s="17">
        <f t="shared" si="10"/>
        <v>11750</v>
      </c>
      <c r="L31" s="17">
        <f t="shared" si="10"/>
        <v>1742</v>
      </c>
      <c r="M31" s="17">
        <f t="shared" si="10"/>
        <v>11750</v>
      </c>
      <c r="N31" s="17">
        <f t="shared" si="10"/>
        <v>1742</v>
      </c>
      <c r="O31" s="38">
        <f t="shared" si="9"/>
        <v>40500</v>
      </c>
      <c r="P31" s="38">
        <f t="shared" si="9"/>
        <v>3578</v>
      </c>
      <c r="Q31" s="38">
        <f>O31-P31</f>
        <v>36922</v>
      </c>
    </row>
  </sheetData>
  <sheetCalcPr fullCalcOnLoad="1"/>
  <mergeCells count="1">
    <mergeCell ref="O1:Q2"/>
  </mergeCells>
  <phoneticPr fontId="0" type="noConversion"/>
  <pageMargins left="0.75" right="0.75" top="1" bottom="1" header="0.5" footer="0.5"/>
  <headerFooter>
    <oddFooter>&amp;C&amp;8Copyright © 2007 by John Wiley &amp;&amp; Sons, Inc. All rights reserved.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31"/>
  <sheetViews>
    <sheetView workbookViewId="0">
      <selection activeCell="G11" sqref="G11"/>
    </sheetView>
  </sheetViews>
  <sheetFormatPr baseColWidth="10" defaultColWidth="8.83203125" defaultRowHeight="12"/>
  <cols>
    <col min="1" max="1" width="5.6640625" customWidth="1"/>
    <col min="2" max="2" width="25.33203125" customWidth="1"/>
    <col min="3" max="14" width="12.6640625" style="18" customWidth="1"/>
    <col min="15" max="17" width="13.33203125" style="18" customWidth="1"/>
  </cols>
  <sheetData>
    <row r="1" spans="1:17" ht="17">
      <c r="A1" s="21" t="s">
        <v>33</v>
      </c>
      <c r="B1" s="2"/>
      <c r="C1" s="12"/>
      <c r="D1" s="12"/>
      <c r="E1" s="12"/>
      <c r="F1" s="13"/>
      <c r="G1" s="12"/>
      <c r="H1" s="13"/>
      <c r="I1" s="12"/>
      <c r="J1" s="13"/>
      <c r="K1" s="12"/>
      <c r="L1" s="13"/>
      <c r="M1" s="12"/>
      <c r="N1" s="13"/>
      <c r="O1" s="39" t="s">
        <v>47</v>
      </c>
      <c r="P1" s="39"/>
      <c r="Q1" s="39"/>
    </row>
    <row r="2" spans="1:17" ht="15">
      <c r="A2" s="22" t="s">
        <v>39</v>
      </c>
      <c r="B2" s="2"/>
      <c r="C2" s="12"/>
      <c r="D2" s="12"/>
      <c r="E2" s="12"/>
      <c r="F2" s="13"/>
      <c r="G2" s="12"/>
      <c r="H2" s="13"/>
      <c r="I2" s="12"/>
      <c r="J2" s="13"/>
      <c r="K2" s="12"/>
      <c r="L2" s="13"/>
      <c r="M2" s="12"/>
      <c r="N2" s="13"/>
      <c r="O2" s="39"/>
      <c r="P2" s="39"/>
      <c r="Q2" s="39"/>
    </row>
    <row r="3" spans="1:17">
      <c r="A3" s="4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24</v>
      </c>
      <c r="P3" s="3" t="s">
        <v>24</v>
      </c>
      <c r="Q3" s="3" t="s">
        <v>32</v>
      </c>
    </row>
    <row r="4" spans="1:17">
      <c r="A4" s="2"/>
      <c r="B4" s="2"/>
      <c r="C4" s="3" t="s">
        <v>41</v>
      </c>
      <c r="D4" s="3" t="s">
        <v>41</v>
      </c>
      <c r="E4" s="3" t="s">
        <v>42</v>
      </c>
      <c r="F4" s="3" t="s">
        <v>42</v>
      </c>
      <c r="G4" s="3" t="s">
        <v>48</v>
      </c>
      <c r="H4" s="3" t="s">
        <v>48</v>
      </c>
      <c r="I4" s="3" t="s">
        <v>43</v>
      </c>
      <c r="J4" s="3" t="s">
        <v>43</v>
      </c>
      <c r="K4" s="3" t="s">
        <v>49</v>
      </c>
      <c r="L4" s="3" t="s">
        <v>49</v>
      </c>
      <c r="M4" s="3" t="s">
        <v>50</v>
      </c>
      <c r="N4" s="3" t="s">
        <v>50</v>
      </c>
      <c r="O4" s="3" t="s">
        <v>37</v>
      </c>
      <c r="P4" s="3" t="s">
        <v>37</v>
      </c>
      <c r="Q4" s="3" t="s">
        <v>26</v>
      </c>
    </row>
    <row r="5" spans="1:17">
      <c r="A5" s="6"/>
      <c r="B5" s="6"/>
      <c r="C5" s="7" t="s">
        <v>1</v>
      </c>
      <c r="D5" s="7" t="s">
        <v>26</v>
      </c>
      <c r="E5" s="7" t="s">
        <v>1</v>
      </c>
      <c r="F5" s="7" t="s">
        <v>26</v>
      </c>
      <c r="G5" s="7" t="s">
        <v>1</v>
      </c>
      <c r="H5" s="7" t="s">
        <v>26</v>
      </c>
      <c r="I5" s="7" t="s">
        <v>1</v>
      </c>
      <c r="J5" s="7" t="s">
        <v>26</v>
      </c>
      <c r="K5" s="7" t="s">
        <v>1</v>
      </c>
      <c r="L5" s="7" t="s">
        <v>26</v>
      </c>
      <c r="M5" s="7" t="s">
        <v>1</v>
      </c>
      <c r="N5" s="7" t="s">
        <v>26</v>
      </c>
      <c r="O5" s="7" t="s">
        <v>1</v>
      </c>
      <c r="P5" s="7" t="s">
        <v>26</v>
      </c>
      <c r="Q5" s="7" t="s">
        <v>29</v>
      </c>
    </row>
    <row r="6" spans="1:17" ht="15">
      <c r="A6" s="9" t="s">
        <v>21</v>
      </c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A7" s="1"/>
      <c r="B7" s="4" t="s">
        <v>2</v>
      </c>
      <c r="C7" s="14">
        <v>14000</v>
      </c>
      <c r="D7" s="14">
        <v>16000</v>
      </c>
      <c r="E7" s="14">
        <v>15000</v>
      </c>
      <c r="F7" s="14">
        <v>10000</v>
      </c>
      <c r="G7" s="14">
        <v>15000</v>
      </c>
      <c r="H7" s="14">
        <v>10000</v>
      </c>
      <c r="I7" s="14">
        <v>15000</v>
      </c>
      <c r="J7" s="14">
        <v>10000</v>
      </c>
      <c r="K7" s="14">
        <v>14000</v>
      </c>
      <c r="L7" s="14">
        <v>10000</v>
      </c>
      <c r="M7" s="14">
        <v>10000</v>
      </c>
      <c r="N7" s="14">
        <v>10000</v>
      </c>
      <c r="O7" s="14">
        <f>C7+E7+G7+I7+K7+M7</f>
        <v>83000</v>
      </c>
      <c r="P7" s="14">
        <f>D7+F7+H7+J7+L7+N7</f>
        <v>66000</v>
      </c>
      <c r="Q7" s="14">
        <f t="shared" ref="Q7:Q12" si="0">O7-P7</f>
        <v>17000</v>
      </c>
    </row>
    <row r="8" spans="1:17">
      <c r="A8" s="1"/>
      <c r="B8" s="4" t="s">
        <v>19</v>
      </c>
      <c r="C8" s="14">
        <v>2000</v>
      </c>
      <c r="D8" s="14">
        <v>1200</v>
      </c>
      <c r="E8" s="14">
        <v>5000</v>
      </c>
      <c r="F8" s="14">
        <v>7000</v>
      </c>
      <c r="G8" s="14">
        <v>5000</v>
      </c>
      <c r="H8" s="14">
        <v>5000</v>
      </c>
      <c r="I8" s="14">
        <v>5000</v>
      </c>
      <c r="J8" s="14">
        <v>5000</v>
      </c>
      <c r="K8" s="14">
        <v>5000</v>
      </c>
      <c r="L8" s="14">
        <v>5000</v>
      </c>
      <c r="M8" s="14">
        <v>5000</v>
      </c>
      <c r="N8" s="14">
        <v>5000</v>
      </c>
      <c r="O8" s="14">
        <f t="shared" ref="O8:P11" si="1">C8+E8+G8+I8+K8+M8</f>
        <v>27000</v>
      </c>
      <c r="P8" s="14">
        <f t="shared" si="1"/>
        <v>28200</v>
      </c>
      <c r="Q8" s="14">
        <f t="shared" si="0"/>
        <v>-1200</v>
      </c>
    </row>
    <row r="9" spans="1:17">
      <c r="A9" s="1"/>
      <c r="B9" s="4" t="s">
        <v>17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7000</v>
      </c>
      <c r="I9" s="14">
        <v>0</v>
      </c>
      <c r="J9" s="14">
        <v>7000</v>
      </c>
      <c r="K9" s="14">
        <v>0</v>
      </c>
      <c r="L9" s="14">
        <v>7000</v>
      </c>
      <c r="M9" s="14">
        <v>0</v>
      </c>
      <c r="N9" s="14">
        <v>7000</v>
      </c>
      <c r="O9" s="14">
        <f t="shared" si="1"/>
        <v>0</v>
      </c>
      <c r="P9" s="14">
        <f t="shared" si="1"/>
        <v>28000</v>
      </c>
      <c r="Q9" s="14">
        <f t="shared" si="0"/>
        <v>-28000</v>
      </c>
    </row>
    <row r="10" spans="1:17">
      <c r="A10" s="1"/>
      <c r="B10" s="4" t="s">
        <v>18</v>
      </c>
      <c r="C10" s="14">
        <v>0</v>
      </c>
      <c r="D10" s="14">
        <v>10000</v>
      </c>
      <c r="E10" s="14">
        <v>0</v>
      </c>
      <c r="F10" s="14">
        <v>0</v>
      </c>
      <c r="G10" s="14">
        <v>10000</v>
      </c>
      <c r="H10" s="14">
        <v>0</v>
      </c>
      <c r="I10" s="14">
        <v>10000</v>
      </c>
      <c r="J10" s="14">
        <v>0</v>
      </c>
      <c r="K10" s="14">
        <v>10000</v>
      </c>
      <c r="L10" s="14">
        <v>0</v>
      </c>
      <c r="M10" s="14">
        <v>10000</v>
      </c>
      <c r="N10" s="14">
        <v>0</v>
      </c>
      <c r="O10" s="14">
        <f t="shared" si="1"/>
        <v>40000</v>
      </c>
      <c r="P10" s="14">
        <f t="shared" si="1"/>
        <v>10000</v>
      </c>
      <c r="Q10" s="14">
        <f t="shared" si="0"/>
        <v>30000</v>
      </c>
    </row>
    <row r="11" spans="1:17">
      <c r="A11" s="1"/>
      <c r="B11" s="4" t="s">
        <v>3</v>
      </c>
      <c r="C11" s="15">
        <v>0</v>
      </c>
      <c r="D11" s="15">
        <v>0</v>
      </c>
      <c r="E11" s="15">
        <v>300</v>
      </c>
      <c r="F11" s="15">
        <v>300</v>
      </c>
      <c r="G11" s="15">
        <v>300</v>
      </c>
      <c r="H11" s="15">
        <v>300</v>
      </c>
      <c r="I11" s="15">
        <v>300</v>
      </c>
      <c r="J11" s="15">
        <v>300</v>
      </c>
      <c r="K11" s="15">
        <v>300</v>
      </c>
      <c r="L11" s="15">
        <v>300</v>
      </c>
      <c r="M11" s="15">
        <v>300</v>
      </c>
      <c r="N11" s="15">
        <v>300</v>
      </c>
      <c r="O11" s="15">
        <f t="shared" si="1"/>
        <v>1500</v>
      </c>
      <c r="P11" s="15">
        <f t="shared" si="1"/>
        <v>1500</v>
      </c>
      <c r="Q11" s="15">
        <f t="shared" si="0"/>
        <v>0</v>
      </c>
    </row>
    <row r="12" spans="1:17" ht="15">
      <c r="A12" s="9" t="s">
        <v>20</v>
      </c>
      <c r="B12" s="5"/>
      <c r="C12" s="16">
        <f t="shared" ref="C12:N12" si="2">SUM(C7:C11)</f>
        <v>16000</v>
      </c>
      <c r="D12" s="16">
        <f t="shared" si="2"/>
        <v>27200</v>
      </c>
      <c r="E12" s="16">
        <f t="shared" si="2"/>
        <v>20300</v>
      </c>
      <c r="F12" s="16">
        <f t="shared" si="2"/>
        <v>17300</v>
      </c>
      <c r="G12" s="16">
        <f t="shared" si="2"/>
        <v>30300</v>
      </c>
      <c r="H12" s="16">
        <f t="shared" si="2"/>
        <v>22300</v>
      </c>
      <c r="I12" s="16">
        <f t="shared" si="2"/>
        <v>30300</v>
      </c>
      <c r="J12" s="16">
        <f t="shared" si="2"/>
        <v>22300</v>
      </c>
      <c r="K12" s="16">
        <f t="shared" si="2"/>
        <v>29300</v>
      </c>
      <c r="L12" s="16">
        <f t="shared" si="2"/>
        <v>22300</v>
      </c>
      <c r="M12" s="16">
        <f t="shared" si="2"/>
        <v>25300</v>
      </c>
      <c r="N12" s="16">
        <f t="shared" si="2"/>
        <v>22300</v>
      </c>
      <c r="O12" s="20">
        <f>SUM(O7:O11)</f>
        <v>151500</v>
      </c>
      <c r="P12" s="20">
        <f>SUM(P7:P11)</f>
        <v>133700</v>
      </c>
      <c r="Q12" s="20">
        <f t="shared" si="0"/>
        <v>17800</v>
      </c>
    </row>
    <row r="13" spans="1:17">
      <c r="A13" s="8"/>
      <c r="B13" s="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9" t="s">
        <v>22</v>
      </c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1"/>
      <c r="B15" s="4" t="s">
        <v>4</v>
      </c>
      <c r="C15" s="14">
        <v>11250</v>
      </c>
      <c r="D15" s="14">
        <v>11158</v>
      </c>
      <c r="E15" s="14">
        <v>11000</v>
      </c>
      <c r="F15" s="14">
        <v>10980</v>
      </c>
      <c r="G15" s="14">
        <v>11250</v>
      </c>
      <c r="H15" s="14">
        <v>11158</v>
      </c>
      <c r="I15" s="14">
        <v>11250</v>
      </c>
      <c r="J15" s="14">
        <v>11158</v>
      </c>
      <c r="K15" s="14">
        <v>11250</v>
      </c>
      <c r="L15" s="14">
        <v>11158</v>
      </c>
      <c r="M15" s="14">
        <v>11250</v>
      </c>
      <c r="N15" s="14">
        <v>11158</v>
      </c>
      <c r="O15" s="14">
        <f t="shared" ref="O15:P27" si="3">C15+E15+G15+I15+K15+M15</f>
        <v>67250</v>
      </c>
      <c r="P15" s="14">
        <f t="shared" si="3"/>
        <v>66770</v>
      </c>
      <c r="Q15" s="14">
        <f t="shared" ref="Q15:Q28" si="4">O15-P15</f>
        <v>480</v>
      </c>
    </row>
    <row r="16" spans="1:17">
      <c r="A16" s="1"/>
      <c r="B16" s="4" t="s">
        <v>5</v>
      </c>
      <c r="C16" s="14">
        <v>2600</v>
      </c>
      <c r="D16" s="14">
        <v>2678</v>
      </c>
      <c r="E16" s="14">
        <v>2600</v>
      </c>
      <c r="F16" s="14">
        <v>2559</v>
      </c>
      <c r="G16" s="14">
        <v>2600</v>
      </c>
      <c r="H16" s="14">
        <v>2000</v>
      </c>
      <c r="I16" s="14">
        <v>2600</v>
      </c>
      <c r="J16" s="14">
        <v>2900</v>
      </c>
      <c r="K16" s="14">
        <v>3100</v>
      </c>
      <c r="L16" s="14">
        <v>2900</v>
      </c>
      <c r="M16" s="14">
        <v>2600</v>
      </c>
      <c r="N16" s="14">
        <v>2900</v>
      </c>
      <c r="O16" s="14">
        <f t="shared" si="3"/>
        <v>16100</v>
      </c>
      <c r="P16" s="14">
        <f t="shared" si="3"/>
        <v>15937</v>
      </c>
      <c r="Q16" s="14">
        <f t="shared" si="4"/>
        <v>163</v>
      </c>
    </row>
    <row r="17" spans="1:17">
      <c r="A17" s="1"/>
      <c r="B17" s="4" t="s">
        <v>6</v>
      </c>
      <c r="C17" s="14">
        <v>500</v>
      </c>
      <c r="D17" s="14">
        <v>2000</v>
      </c>
      <c r="E17" s="14">
        <v>500</v>
      </c>
      <c r="F17" s="14">
        <v>0</v>
      </c>
      <c r="G17" s="14">
        <v>500</v>
      </c>
      <c r="H17" s="14">
        <v>0</v>
      </c>
      <c r="I17" s="14">
        <v>500</v>
      </c>
      <c r="J17" s="14">
        <v>0</v>
      </c>
      <c r="K17" s="14">
        <v>500</v>
      </c>
      <c r="L17" s="14">
        <v>0</v>
      </c>
      <c r="M17" s="14">
        <v>500</v>
      </c>
      <c r="N17" s="14">
        <v>0</v>
      </c>
      <c r="O17" s="14">
        <f t="shared" si="3"/>
        <v>3000</v>
      </c>
      <c r="P17" s="14">
        <f t="shared" si="3"/>
        <v>2000</v>
      </c>
      <c r="Q17" s="14">
        <f t="shared" si="4"/>
        <v>1000</v>
      </c>
    </row>
    <row r="18" spans="1:17">
      <c r="A18" s="1"/>
      <c r="B18" s="4" t="s">
        <v>7</v>
      </c>
      <c r="C18" s="14">
        <v>300</v>
      </c>
      <c r="D18" s="14">
        <v>300</v>
      </c>
      <c r="E18" s="14">
        <v>300</v>
      </c>
      <c r="F18" s="14">
        <v>300</v>
      </c>
      <c r="G18" s="14">
        <v>300</v>
      </c>
      <c r="H18" s="14">
        <v>250</v>
      </c>
      <c r="I18" s="14">
        <v>300</v>
      </c>
      <c r="J18" s="14">
        <v>250</v>
      </c>
      <c r="K18" s="14">
        <v>300</v>
      </c>
      <c r="L18" s="14">
        <v>250</v>
      </c>
      <c r="M18" s="14">
        <v>300</v>
      </c>
      <c r="N18" s="14">
        <v>250</v>
      </c>
      <c r="O18" s="14">
        <f t="shared" si="3"/>
        <v>1800</v>
      </c>
      <c r="P18" s="14">
        <f t="shared" si="3"/>
        <v>1600</v>
      </c>
      <c r="Q18" s="14">
        <f t="shared" si="4"/>
        <v>200</v>
      </c>
    </row>
    <row r="19" spans="1:17">
      <c r="A19" s="1"/>
      <c r="B19" s="4" t="s">
        <v>8</v>
      </c>
      <c r="C19" s="14">
        <v>375</v>
      </c>
      <c r="D19" s="14">
        <v>425</v>
      </c>
      <c r="E19" s="14">
        <v>375</v>
      </c>
      <c r="F19" s="14">
        <v>374</v>
      </c>
      <c r="G19" s="14">
        <v>375</v>
      </c>
      <c r="H19" s="14">
        <v>301</v>
      </c>
      <c r="I19" s="14">
        <v>375</v>
      </c>
      <c r="J19" s="14">
        <v>301</v>
      </c>
      <c r="K19" s="14">
        <v>375</v>
      </c>
      <c r="L19" s="14">
        <v>301</v>
      </c>
      <c r="M19" s="14">
        <v>375</v>
      </c>
      <c r="N19" s="14">
        <v>301</v>
      </c>
      <c r="O19" s="14">
        <f t="shared" si="3"/>
        <v>2250</v>
      </c>
      <c r="P19" s="14">
        <f t="shared" si="3"/>
        <v>2003</v>
      </c>
      <c r="Q19" s="14">
        <f t="shared" si="4"/>
        <v>247</v>
      </c>
    </row>
    <row r="20" spans="1:17">
      <c r="A20" s="1"/>
      <c r="B20" s="4" t="s">
        <v>9</v>
      </c>
      <c r="C20" s="14">
        <v>625</v>
      </c>
      <c r="D20" s="14">
        <v>630</v>
      </c>
      <c r="E20" s="14">
        <v>625</v>
      </c>
      <c r="F20" s="14">
        <v>578</v>
      </c>
      <c r="G20" s="14">
        <v>625</v>
      </c>
      <c r="H20" s="14">
        <v>624</v>
      </c>
      <c r="I20" s="14">
        <v>625</v>
      </c>
      <c r="J20" s="14">
        <v>624</v>
      </c>
      <c r="K20" s="14">
        <v>625</v>
      </c>
      <c r="L20" s="14">
        <v>624</v>
      </c>
      <c r="M20" s="14">
        <v>625</v>
      </c>
      <c r="N20" s="14">
        <v>624</v>
      </c>
      <c r="O20" s="14">
        <f t="shared" si="3"/>
        <v>3750</v>
      </c>
      <c r="P20" s="14">
        <f t="shared" si="3"/>
        <v>3704</v>
      </c>
      <c r="Q20" s="14">
        <f t="shared" si="4"/>
        <v>46</v>
      </c>
    </row>
    <row r="21" spans="1:17">
      <c r="A21" s="1"/>
      <c r="B21" s="4" t="s">
        <v>10</v>
      </c>
      <c r="C21" s="14">
        <v>2000</v>
      </c>
      <c r="D21" s="14">
        <v>2000</v>
      </c>
      <c r="E21" s="14">
        <v>2000</v>
      </c>
      <c r="F21" s="14">
        <v>0</v>
      </c>
      <c r="G21" s="14">
        <v>2000</v>
      </c>
      <c r="H21" s="14">
        <v>3500</v>
      </c>
      <c r="I21" s="14">
        <v>1000</v>
      </c>
      <c r="J21" s="14">
        <v>3500</v>
      </c>
      <c r="K21" s="14">
        <v>2000</v>
      </c>
      <c r="L21" s="14">
        <v>3500</v>
      </c>
      <c r="M21" s="14">
        <v>2000</v>
      </c>
      <c r="N21" s="14">
        <v>3500</v>
      </c>
      <c r="O21" s="14">
        <f t="shared" si="3"/>
        <v>11000</v>
      </c>
      <c r="P21" s="14">
        <f t="shared" si="3"/>
        <v>16000</v>
      </c>
      <c r="Q21" s="14">
        <f t="shared" si="4"/>
        <v>-5000</v>
      </c>
    </row>
    <row r="22" spans="1:17">
      <c r="A22" s="1"/>
      <c r="B22" s="4" t="s">
        <v>11</v>
      </c>
      <c r="C22" s="14">
        <v>300</v>
      </c>
      <c r="D22" s="14">
        <v>300</v>
      </c>
      <c r="E22" s="14">
        <v>300</v>
      </c>
      <c r="F22" s="14">
        <v>300</v>
      </c>
      <c r="G22" s="14">
        <v>300</v>
      </c>
      <c r="H22" s="14">
        <v>1200</v>
      </c>
      <c r="I22" s="14">
        <v>300</v>
      </c>
      <c r="J22" s="14">
        <v>1200</v>
      </c>
      <c r="K22" s="14">
        <v>300</v>
      </c>
      <c r="L22" s="14">
        <v>1200</v>
      </c>
      <c r="M22" s="14">
        <v>300</v>
      </c>
      <c r="N22" s="14">
        <v>1200</v>
      </c>
      <c r="O22" s="14">
        <f t="shared" si="3"/>
        <v>1800</v>
      </c>
      <c r="P22" s="14">
        <f t="shared" si="3"/>
        <v>5400</v>
      </c>
      <c r="Q22" s="14">
        <f t="shared" si="4"/>
        <v>-3600</v>
      </c>
    </row>
    <row r="23" spans="1:17">
      <c r="A23" s="1"/>
      <c r="B23" s="4" t="s">
        <v>12</v>
      </c>
      <c r="C23" s="14">
        <v>75</v>
      </c>
      <c r="D23" s="14">
        <v>75</v>
      </c>
      <c r="E23" s="14">
        <v>75</v>
      </c>
      <c r="F23" s="14">
        <v>100</v>
      </c>
      <c r="G23" s="14">
        <v>75</v>
      </c>
      <c r="H23" s="14">
        <v>75</v>
      </c>
      <c r="I23" s="14">
        <v>75</v>
      </c>
      <c r="J23" s="14">
        <v>75</v>
      </c>
      <c r="K23" s="14">
        <v>75</v>
      </c>
      <c r="L23" s="14">
        <v>75</v>
      </c>
      <c r="M23" s="14">
        <v>75</v>
      </c>
      <c r="N23" s="14">
        <v>75</v>
      </c>
      <c r="O23" s="14">
        <f t="shared" si="3"/>
        <v>450</v>
      </c>
      <c r="P23" s="14">
        <f t="shared" si="3"/>
        <v>475</v>
      </c>
      <c r="Q23" s="14">
        <f t="shared" si="4"/>
        <v>-25</v>
      </c>
    </row>
    <row r="24" spans="1:17">
      <c r="A24" s="1"/>
      <c r="B24" s="4" t="s">
        <v>13</v>
      </c>
      <c r="C24" s="14">
        <v>125</v>
      </c>
      <c r="D24" s="14">
        <v>125</v>
      </c>
      <c r="E24" s="14">
        <v>125</v>
      </c>
      <c r="F24" s="14">
        <v>125</v>
      </c>
      <c r="G24" s="14">
        <v>125</v>
      </c>
      <c r="H24" s="14">
        <v>125</v>
      </c>
      <c r="I24" s="14">
        <v>125</v>
      </c>
      <c r="J24" s="14">
        <v>125</v>
      </c>
      <c r="K24" s="14">
        <v>125</v>
      </c>
      <c r="L24" s="14">
        <v>125</v>
      </c>
      <c r="M24" s="14">
        <v>125</v>
      </c>
      <c r="N24" s="14">
        <v>125</v>
      </c>
      <c r="O24" s="14">
        <f t="shared" si="3"/>
        <v>750</v>
      </c>
      <c r="P24" s="14">
        <f t="shared" si="3"/>
        <v>750</v>
      </c>
      <c r="Q24" s="14">
        <f t="shared" si="4"/>
        <v>0</v>
      </c>
    </row>
    <row r="25" spans="1:17">
      <c r="A25" s="1"/>
      <c r="B25" s="4" t="s">
        <v>14</v>
      </c>
      <c r="C25" s="14">
        <v>100</v>
      </c>
      <c r="D25" s="14">
        <v>1000</v>
      </c>
      <c r="E25" s="14">
        <v>100</v>
      </c>
      <c r="F25" s="14">
        <v>105</v>
      </c>
      <c r="G25" s="14">
        <v>100</v>
      </c>
      <c r="H25" s="14">
        <v>125</v>
      </c>
      <c r="I25" s="14">
        <v>100</v>
      </c>
      <c r="J25" s="14">
        <v>125</v>
      </c>
      <c r="K25" s="14">
        <v>100</v>
      </c>
      <c r="L25" s="14">
        <v>125</v>
      </c>
      <c r="M25" s="14">
        <v>100</v>
      </c>
      <c r="N25" s="14">
        <v>125</v>
      </c>
      <c r="O25" s="14">
        <f t="shared" si="3"/>
        <v>600</v>
      </c>
      <c r="P25" s="14">
        <f t="shared" si="3"/>
        <v>1605</v>
      </c>
      <c r="Q25" s="14">
        <f t="shared" si="4"/>
        <v>-1005</v>
      </c>
    </row>
    <row r="26" spans="1:17">
      <c r="A26" s="1"/>
      <c r="B26" s="4" t="s">
        <v>15</v>
      </c>
      <c r="C26" s="14">
        <v>300</v>
      </c>
      <c r="D26" s="14">
        <v>300</v>
      </c>
      <c r="E26" s="14">
        <v>300</v>
      </c>
      <c r="F26" s="14">
        <v>300</v>
      </c>
      <c r="G26" s="14">
        <v>300</v>
      </c>
      <c r="H26" s="14">
        <v>300</v>
      </c>
      <c r="I26" s="14">
        <v>300</v>
      </c>
      <c r="J26" s="14">
        <v>300</v>
      </c>
      <c r="K26" s="14">
        <v>300</v>
      </c>
      <c r="L26" s="14">
        <v>300</v>
      </c>
      <c r="M26" s="14">
        <v>300</v>
      </c>
      <c r="N26" s="14">
        <v>300</v>
      </c>
      <c r="O26" s="14">
        <f t="shared" si="3"/>
        <v>1800</v>
      </c>
      <c r="P26" s="14">
        <f t="shared" si="3"/>
        <v>1800</v>
      </c>
      <c r="Q26" s="14">
        <f t="shared" si="4"/>
        <v>0</v>
      </c>
    </row>
    <row r="27" spans="1:17">
      <c r="A27" s="1"/>
      <c r="B27" s="4" t="s">
        <v>16</v>
      </c>
      <c r="C27" s="15">
        <v>0</v>
      </c>
      <c r="D27" s="15">
        <v>0</v>
      </c>
      <c r="E27" s="15">
        <v>10000</v>
      </c>
      <c r="F27" s="15">
        <v>14000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f t="shared" si="3"/>
        <v>10000</v>
      </c>
      <c r="P27" s="15">
        <f t="shared" si="3"/>
        <v>14000</v>
      </c>
      <c r="Q27" s="15">
        <f t="shared" si="4"/>
        <v>-4000</v>
      </c>
    </row>
    <row r="28" spans="1:17" ht="15">
      <c r="A28" s="9" t="s">
        <v>23</v>
      </c>
      <c r="B28" s="5"/>
      <c r="C28" s="16">
        <f t="shared" ref="C28:N28" si="5">SUM(C15:C27)</f>
        <v>18550</v>
      </c>
      <c r="D28" s="16">
        <f t="shared" si="5"/>
        <v>20991</v>
      </c>
      <c r="E28" s="16">
        <f t="shared" si="5"/>
        <v>28300</v>
      </c>
      <c r="F28" s="16">
        <f t="shared" si="5"/>
        <v>29721</v>
      </c>
      <c r="G28" s="16">
        <f t="shared" si="5"/>
        <v>18550</v>
      </c>
      <c r="H28" s="16">
        <f t="shared" si="5"/>
        <v>19658</v>
      </c>
      <c r="I28" s="16">
        <f t="shared" si="5"/>
        <v>17550</v>
      </c>
      <c r="J28" s="16">
        <f t="shared" si="5"/>
        <v>20558</v>
      </c>
      <c r="K28" s="16">
        <f t="shared" si="5"/>
        <v>19050</v>
      </c>
      <c r="L28" s="16">
        <f t="shared" si="5"/>
        <v>20558</v>
      </c>
      <c r="M28" s="16">
        <f t="shared" si="5"/>
        <v>18550</v>
      </c>
      <c r="N28" s="16">
        <f t="shared" si="5"/>
        <v>20558</v>
      </c>
      <c r="O28" s="20">
        <f>SUM(O15:O27)</f>
        <v>120550</v>
      </c>
      <c r="P28" s="20">
        <f>SUM(P15:P27)</f>
        <v>132044</v>
      </c>
      <c r="Q28" s="20">
        <f t="shared" si="4"/>
        <v>-11494</v>
      </c>
    </row>
    <row r="29" spans="1:17">
      <c r="A29" s="8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>
      <c r="A30" s="19" t="s">
        <v>30</v>
      </c>
      <c r="B30" s="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>
      <c r="A31" s="11" t="s">
        <v>31</v>
      </c>
      <c r="B31" s="10"/>
      <c r="C31" s="17">
        <f t="shared" ref="C31:P31" si="6">C12-C28</f>
        <v>-2550</v>
      </c>
      <c r="D31" s="17">
        <f t="shared" si="6"/>
        <v>6209</v>
      </c>
      <c r="E31" s="17">
        <f t="shared" si="6"/>
        <v>-8000</v>
      </c>
      <c r="F31" s="17">
        <f t="shared" si="6"/>
        <v>-12421</v>
      </c>
      <c r="G31" s="17">
        <f t="shared" si="6"/>
        <v>11750</v>
      </c>
      <c r="H31" s="17">
        <f t="shared" si="6"/>
        <v>2642</v>
      </c>
      <c r="I31" s="17">
        <f t="shared" si="6"/>
        <v>12750</v>
      </c>
      <c r="J31" s="17">
        <f t="shared" si="6"/>
        <v>1742</v>
      </c>
      <c r="K31" s="17">
        <f t="shared" si="6"/>
        <v>10250</v>
      </c>
      <c r="L31" s="17">
        <f t="shared" si="6"/>
        <v>1742</v>
      </c>
      <c r="M31" s="17">
        <f t="shared" si="6"/>
        <v>6750</v>
      </c>
      <c r="N31" s="17">
        <f t="shared" si="6"/>
        <v>1742</v>
      </c>
      <c r="O31" s="17">
        <f t="shared" si="6"/>
        <v>30950</v>
      </c>
      <c r="P31" s="17">
        <f t="shared" si="6"/>
        <v>1656</v>
      </c>
      <c r="Q31" s="17">
        <f>O31-P31</f>
        <v>29294</v>
      </c>
    </row>
  </sheetData>
  <sheetCalcPr fullCalcOnLoad="1"/>
  <mergeCells count="1">
    <mergeCell ref="O1:Q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Year</vt:lpstr>
      <vt:lpstr>Jan-June</vt:lpstr>
      <vt:lpstr>July-Dec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Halpin</dc:creator>
  <cp:lastModifiedBy>Mary Jezierski</cp:lastModifiedBy>
  <cp:lastPrinted>2008-11-06T14:35:05Z</cp:lastPrinted>
  <dcterms:created xsi:type="dcterms:W3CDTF">2006-12-11T12:08:02Z</dcterms:created>
  <dcterms:modified xsi:type="dcterms:W3CDTF">2011-04-23T22:55:51Z</dcterms:modified>
</cp:coreProperties>
</file>